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d365.sharepoint-mil.us/sites/osd-dote-ext/jasp/jaspo/Shared Documents/JASPO Meetings/FY23 Meetings/2023.09.19-21 JPR/1. Agenda/"/>
    </mc:Choice>
  </mc:AlternateContent>
  <xr:revisionPtr revIDLastSave="0" documentId="11_63E8DE798C566A387673347A3AB4F14F7781D5EB" xr6:coauthVersionLast="47" xr6:coauthVersionMax="47" xr10:uidLastSave="{00000000-0000-0000-0000-000000000000}"/>
  <bookViews>
    <workbookView xWindow="-38505" yWindow="915" windowWidth="38625" windowHeight="21105" firstSheet="1" activeTab="1" xr2:uid="{00000000-000D-0000-FFFF-FFFF00000000}"/>
  </bookViews>
  <sheets>
    <sheet name="MAIN" sheetId="1" state="hidden" r:id="rId1"/>
    <sheet name="AGENDA" sheetId="2" r:id="rId2"/>
    <sheet name="BRIEFING TRACKER" sheetId="7" r:id="rId3"/>
    <sheet name="MONDAY" sheetId="5" state="hidden" r:id="rId4"/>
  </sheets>
  <definedNames>
    <definedName name="_xlnm.Print_Area" localSheetId="1">AGENDA!$A$1:$G$81</definedName>
    <definedName name="_xlnm.Print_Area" localSheetId="2">'BRIEFING TRACKER'!$A$1:$N$57</definedName>
    <definedName name="_xlnm.Print_Area" localSheetId="3">MONDAY!$A$1:$H$12</definedName>
    <definedName name="Z_6212A7D7_9D51_402F_8C6A_43A54B8DA34D_.wvu.Cols" localSheetId="2" hidden="1">'BRIEFING TRACKER'!#REF!</definedName>
    <definedName name="Z_6212A7D7_9D51_402F_8C6A_43A54B8DA34D_.wvu.Cols" localSheetId="3" hidden="1">MONDAY!#REF!</definedName>
    <definedName name="Z_6212A7D7_9D51_402F_8C6A_43A54B8DA34D_.wvu.PrintArea" localSheetId="2" hidden="1">'BRIEFING TRACKER'!$B$4:$C$11</definedName>
    <definedName name="Z_6212A7D7_9D51_402F_8C6A_43A54B8DA34D_.wvu.PrintArea" localSheetId="3" hidden="1">MONDAY!$F$5:$G$9</definedName>
  </definedNames>
  <calcPr calcId="162913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12" i="2"/>
  <c r="H6" i="2"/>
  <c r="H61" i="2"/>
  <c r="H54" i="2"/>
  <c r="H50" i="2"/>
  <c r="H47" i="2"/>
  <c r="H43" i="2"/>
  <c r="H81" i="2"/>
  <c r="H76" i="2"/>
  <c r="H71" i="2"/>
  <c r="H34" i="2"/>
  <c r="H30" i="2"/>
  <c r="H25" i="2"/>
  <c r="B67" i="2"/>
  <c r="D67" i="2" s="1"/>
  <c r="B68" i="2" s="1"/>
  <c r="D68" i="2" s="1"/>
  <c r="B69" i="2" s="1"/>
  <c r="D69" i="2" s="1"/>
  <c r="B70" i="2" s="1"/>
  <c r="D70" i="2" s="1"/>
  <c r="B71" i="2" l="1"/>
  <c r="D71" i="2" s="1"/>
  <c r="B72" i="2" s="1"/>
  <c r="D72" i="2" s="1"/>
  <c r="B73" i="2" l="1"/>
  <c r="D73" i="2" s="1"/>
  <c r="B74" i="2" s="1"/>
  <c r="D74" i="2" s="1"/>
  <c r="D3" i="2"/>
  <c r="B7" i="2"/>
  <c r="D7" i="2" s="1"/>
  <c r="D37" i="2"/>
  <c r="B39" i="2" s="1"/>
  <c r="B19" i="2"/>
  <c r="D19" i="2" s="1"/>
  <c r="B75" i="2" l="1"/>
  <c r="D75" i="2" s="1"/>
  <c r="B76" i="2" s="1"/>
  <c r="D76" i="2" s="1"/>
  <c r="B77" i="2" s="1"/>
  <c r="D77" i="2" s="1"/>
  <c r="B78" i="2" s="1"/>
  <c r="D78" i="2" s="1"/>
  <c r="B79" i="2" s="1"/>
  <c r="D79" i="2" s="1"/>
  <c r="B80" i="2" s="1"/>
  <c r="D80" i="2" s="1"/>
  <c r="B81" i="2" s="1"/>
  <c r="D81" i="2" s="1"/>
  <c r="B4" i="2"/>
  <c r="D4" i="2" s="1"/>
  <c r="B5" i="2" s="1"/>
  <c r="D5" i="2" s="1"/>
  <c r="B6" i="2" s="1"/>
  <c r="D6" i="2" s="1"/>
  <c r="D3" i="5" l="1"/>
  <c r="B4" i="5" s="1"/>
  <c r="D4" i="5" s="1"/>
  <c r="B5" i="5" s="1"/>
  <c r="D5" i="5" s="1"/>
  <c r="B6" i="5" s="1"/>
  <c r="D6" i="5" s="1"/>
  <c r="B7" i="5" s="1"/>
  <c r="D7" i="5" s="1"/>
  <c r="B8" i="5" s="1"/>
  <c r="D8" i="5" s="1"/>
  <c r="B9" i="5" s="1"/>
  <c r="D9" i="5" s="1"/>
  <c r="A1" i="1" l="1"/>
  <c r="B8" i="2" l="1"/>
  <c r="D8" i="2" l="1"/>
  <c r="B10" i="2" l="1"/>
  <c r="D10" i="2" s="1"/>
  <c r="B11" i="2" s="1"/>
  <c r="D11" i="2" s="1"/>
  <c r="B12" i="2" l="1"/>
  <c r="D12" i="2" s="1"/>
  <c r="B13" i="2" s="1"/>
  <c r="D13" i="2" s="1"/>
  <c r="B14" i="2" l="1"/>
  <c r="D14" i="2" s="1"/>
  <c r="B16" i="2" s="1"/>
  <c r="D16" i="2" s="1"/>
  <c r="B17" i="2" s="1"/>
  <c r="D17" i="2" l="1"/>
  <c r="B18" i="2" s="1"/>
  <c r="D39" i="2" l="1"/>
  <c r="B40" i="2" s="1"/>
  <c r="D40" i="2" s="1"/>
  <c r="B41" i="2" s="1"/>
  <c r="D41" i="2" s="1"/>
  <c r="B42" i="2" s="1"/>
  <c r="D42" i="2" s="1"/>
  <c r="B43" i="2" s="1"/>
  <c r="D43" i="2" l="1"/>
  <c r="B44" i="2" s="1"/>
  <c r="D44" i="2" s="1"/>
  <c r="B45" i="2" s="1"/>
  <c r="D45" i="2" s="1"/>
  <c r="B46" i="2" s="1"/>
  <c r="D46" i="2" s="1"/>
  <c r="B47" i="2" s="1"/>
  <c r="D47" i="2" s="1"/>
  <c r="B48" i="2" s="1"/>
  <c r="D18" i="2"/>
  <c r="B20" i="2" s="1"/>
  <c r="D20" i="2" s="1"/>
  <c r="B21" i="2" s="1"/>
  <c r="D21" i="2" s="1"/>
  <c r="B23" i="2" s="1"/>
  <c r="D23" i="2" s="1"/>
  <c r="B24" i="2" s="1"/>
  <c r="D24" i="2" s="1"/>
  <c r="B25" i="2" s="1"/>
  <c r="D25" i="2" s="1"/>
  <c r="B26" i="2" s="1"/>
  <c r="D26" i="2" s="1"/>
  <c r="B27" i="2" l="1"/>
  <c r="D27" i="2" s="1"/>
  <c r="B29" i="2" s="1"/>
  <c r="D29" i="2" s="1"/>
  <c r="B30" i="2" s="1"/>
  <c r="D30" i="2" s="1"/>
  <c r="B31" i="2" s="1"/>
  <c r="D31" i="2" l="1"/>
  <c r="B32" i="2" s="1"/>
  <c r="D32" i="2" s="1"/>
  <c r="B33" i="2" s="1"/>
  <c r="D33" i="2" s="1"/>
  <c r="B34" i="2" s="1"/>
  <c r="D34" i="2" s="1"/>
  <c r="D55" i="2" l="1"/>
  <c r="D48" i="2" l="1"/>
  <c r="B49" i="2" s="1"/>
  <c r="D49" i="2" l="1"/>
  <c r="B50" i="2" s="1"/>
  <c r="D50" i="2" s="1"/>
  <c r="B51" i="2" s="1"/>
  <c r="D51" i="2" s="1"/>
  <c r="B52" i="2" s="1"/>
  <c r="D52" i="2" s="1"/>
  <c r="B53" i="2" s="1"/>
  <c r="D53" i="2" s="1"/>
  <c r="B54" i="2" s="1"/>
  <c r="D54" i="2" s="1"/>
  <c r="B56" i="2" s="1"/>
  <c r="D56" i="2" s="1"/>
  <c r="B57" i="2" s="1"/>
  <c r="D57" i="2" s="1"/>
  <c r="B58" i="2" s="1"/>
  <c r="D58" i="2" s="1"/>
  <c r="B59" i="2" s="1"/>
  <c r="D59" i="2" s="1"/>
  <c r="B60" i="2" s="1"/>
  <c r="D60" i="2" s="1"/>
  <c r="B61" i="2" s="1"/>
  <c r="D61" i="2" s="1"/>
  <c r="B62" i="2" s="1"/>
  <c r="D62" i="2" s="1"/>
</calcChain>
</file>

<file path=xl/sharedStrings.xml><?xml version="1.0" encoding="utf-8"?>
<sst xmlns="http://schemas.openxmlformats.org/spreadsheetml/2006/main" count="1064" uniqueCount="499">
  <si>
    <t>2021 JPR - Dougherty Conference Center, Offut AFB, NE (October 19-21)</t>
  </si>
  <si>
    <t>Main Deliverable</t>
  </si>
  <si>
    <t>Action Items</t>
  </si>
  <si>
    <t>Who's Responsible?</t>
  </si>
  <si>
    <t>Notified?</t>
  </si>
  <si>
    <t>Due Date</t>
  </si>
  <si>
    <t>Complete?</t>
  </si>
  <si>
    <t>Notes/Last Touch</t>
  </si>
  <si>
    <t>First Contact:</t>
  </si>
  <si>
    <t>Dates Final?</t>
  </si>
  <si>
    <t>Darnell</t>
  </si>
  <si>
    <t>Yes</t>
  </si>
  <si>
    <t>Location Final</t>
  </si>
  <si>
    <t>Registration:</t>
  </si>
  <si>
    <t>When to Open?</t>
  </si>
  <si>
    <t>No</t>
  </si>
  <si>
    <t>Completed by DSIAC</t>
  </si>
  <si>
    <t>Email Notification?</t>
  </si>
  <si>
    <t>Security:</t>
  </si>
  <si>
    <t>Security Plan</t>
  </si>
  <si>
    <t>Darnell to discuss with Offut POC</t>
  </si>
  <si>
    <t>Send Classified CD</t>
  </si>
  <si>
    <t>Maps:</t>
  </si>
  <si>
    <t>Building</t>
  </si>
  <si>
    <t>In time to publish in read ahead</t>
  </si>
  <si>
    <t xml:space="preserve">Base </t>
  </si>
  <si>
    <t>Local</t>
  </si>
  <si>
    <t>Airport?</t>
  </si>
  <si>
    <t>Social Outing?</t>
  </si>
  <si>
    <t>In read ahead or bring copies to JPR.</t>
  </si>
  <si>
    <t>Agenda:</t>
  </si>
  <si>
    <t>Ask Dennis how to start draft…</t>
  </si>
  <si>
    <t>Presentations:</t>
  </si>
  <si>
    <t>Presentation Template?</t>
  </si>
  <si>
    <t>Robert</t>
  </si>
  <si>
    <t xml:space="preserve">Template and guidence e-mail complete and ready to go.  </t>
  </si>
  <si>
    <t>Email Generated?</t>
  </si>
  <si>
    <t>Initial Notification</t>
  </si>
  <si>
    <t>Final Reminder</t>
  </si>
  <si>
    <t>When is due date?</t>
  </si>
  <si>
    <t>How will they get to Offut?</t>
  </si>
  <si>
    <t>Classified?</t>
  </si>
  <si>
    <t>Roster:</t>
  </si>
  <si>
    <t>When will registration close?</t>
  </si>
  <si>
    <t>Coordinate with DSIAC</t>
  </si>
  <si>
    <t>When to expect final roster?</t>
  </si>
  <si>
    <t>1 Week Prior to JPR</t>
  </si>
  <si>
    <t>Briefing Book:</t>
  </si>
  <si>
    <t>How many?</t>
  </si>
  <si>
    <t>What to include?</t>
  </si>
  <si>
    <t>Any other Handouts?</t>
  </si>
  <si>
    <t>Survey:</t>
  </si>
  <si>
    <t>Specific Questions</t>
  </si>
  <si>
    <t>How has it changed Y2Y?</t>
  </si>
  <si>
    <t>Post-PRM</t>
  </si>
  <si>
    <t>Minutes:</t>
  </si>
  <si>
    <t>Generate Draft</t>
  </si>
  <si>
    <t>Tyler</t>
  </si>
  <si>
    <t>Friday Prior</t>
  </si>
  <si>
    <t>Final Due?</t>
  </si>
  <si>
    <t>Proceedings:</t>
  </si>
  <si>
    <t>Other:</t>
  </si>
  <si>
    <t>Darnell looking for options</t>
  </si>
  <si>
    <t>Hotel Room Block?</t>
  </si>
  <si>
    <t xml:space="preserve">Prior to registration opening.  See comments provided by RFL.  Include AF Inns.  </t>
  </si>
  <si>
    <t>Tuesday, 19 September 2023</t>
  </si>
  <si>
    <t xml:space="preserve">Time </t>
  </si>
  <si>
    <t>Title</t>
  </si>
  <si>
    <t>Presenter</t>
  </si>
  <si>
    <t>∑</t>
  </si>
  <si>
    <t>-</t>
  </si>
  <si>
    <t>Registration</t>
  </si>
  <si>
    <t>Welcome &amp; Admin</t>
  </si>
  <si>
    <t>Dennis Lindell, JASPO</t>
  </si>
  <si>
    <r>
      <rPr>
        <sz val="12"/>
        <color rgb="FFFF0000"/>
        <rFont val="Arial"/>
        <family val="2"/>
      </rPr>
      <t>Keynote:</t>
    </r>
    <r>
      <rPr>
        <sz val="12"/>
        <rFont val="Arial"/>
        <family val="2"/>
      </rPr>
      <t xml:space="preserve"> DOT&amp;E Strategy &amp; Implementation Plan</t>
    </r>
  </si>
  <si>
    <t>Dr. Jeremy Werner, DOT&amp;E</t>
  </si>
  <si>
    <t>BREAK</t>
  </si>
  <si>
    <t>Defeat Near-Peer Adversary Threats - RF</t>
  </si>
  <si>
    <t>RFCM Intro / FY23 OMNIBUS Projects / FY24 New Starts</t>
  </si>
  <si>
    <t>Chad Zolynsky, JASPO</t>
  </si>
  <si>
    <t>RFCM Techniques development</t>
  </si>
  <si>
    <t>S-20-01 / S-22-05 Modern Anti-Countermeasures Effort (MACE)</t>
  </si>
  <si>
    <t>Stephen Sandy, NRL</t>
  </si>
  <si>
    <t>S-21-04 Manipulative Geo-Indicator Countermeasures (MAGIC)</t>
  </si>
  <si>
    <t>Michael Burns, NRL</t>
  </si>
  <si>
    <t>S-22-06 / S-23-06 TDOA Passive Detection System SWIL &amp; HWIL</t>
  </si>
  <si>
    <t>David Omoto, NAWCWD</t>
  </si>
  <si>
    <t>S-23-07 S-02 Passive Detection System HWIL</t>
  </si>
  <si>
    <t>Missile Warning Systems (MWS) Infrared Countermeasures (IRCM)</t>
  </si>
  <si>
    <t>S-21-03 RF-Threat Launch Detection &amp; Tracking</t>
  </si>
  <si>
    <t>Hugo Romero, NRL</t>
  </si>
  <si>
    <t>S-21-09 High-Fidelity MWS Model Development</t>
  </si>
  <si>
    <t>Myles Slone, NSWC Crane</t>
  </si>
  <si>
    <t>LUNCH</t>
  </si>
  <si>
    <t>Defeat Near-Peer Adversary Threats - IR</t>
  </si>
  <si>
    <t>IRCM Intro / FY23 OMNIBUS Projects / FY24 New Starts</t>
  </si>
  <si>
    <t>Jeremy Ross, JASPO</t>
  </si>
  <si>
    <t xml:space="preserve">S-22-10 Radiometric Open Architecture Surrogate Imaging Seeker </t>
  </si>
  <si>
    <t>Cole Hardman, NSWC Crane</t>
  </si>
  <si>
    <t>IRCM Techniques Development</t>
  </si>
  <si>
    <t>S-22-07 Adv. Missile Feature Meas. Capability &amp; Model Dev.</t>
  </si>
  <si>
    <t>Greg Lynn, NRL</t>
  </si>
  <si>
    <t>S-21-07 Quantifying Jammer Variation</t>
  </si>
  <si>
    <t>S-21-01 Anomaly Detection for Improved 2CIR Performance</t>
  </si>
  <si>
    <t>Colin Olson, NRL</t>
  </si>
  <si>
    <t>S-22-09 RSIMS HITL Simulation of Advanced Threats</t>
  </si>
  <si>
    <t>Brent Waggoner, NSWC Crane</t>
  </si>
  <si>
    <t>IRCM Better analysis and understanding data</t>
  </si>
  <si>
    <t>S-23-03 FIRE Laser for IRCM</t>
  </si>
  <si>
    <t>Gregory Thibault, RTI; C5ISR</t>
  </si>
  <si>
    <t>S-23-05 MW IR Broadband Fiber</t>
  </si>
  <si>
    <t>Marshall Mullins, NSWC Crane</t>
  </si>
  <si>
    <t xml:space="preserve">S-22-08 DIRCM Escort Aircraft Protection Concept </t>
  </si>
  <si>
    <t>Travis Roney, NRL</t>
  </si>
  <si>
    <t>S-23-12 Threat Launch Simulator 2CIR MWS</t>
  </si>
  <si>
    <t>Travis Roney / Jack Sweeney, NRL</t>
  </si>
  <si>
    <t>WRAP UP &amp; ADJOURN</t>
  </si>
  <si>
    <t>Wednesday, 20 September 2023</t>
  </si>
  <si>
    <t xml:space="preserve">RF M&amp;S </t>
  </si>
  <si>
    <t>RF M&amp;S Intro / FY23 OMNIBUS Projects / FY24 New Starts</t>
  </si>
  <si>
    <t>Zach Watson, JASPO</t>
  </si>
  <si>
    <t>M-16-01 JASP Model Support - Brawler</t>
  </si>
  <si>
    <t>Dale Johnson</t>
  </si>
  <si>
    <t>M-16-01 JASP Model Support - SLATE &amp; Bluemax</t>
  </si>
  <si>
    <t>Jeremy Warren, BAH</t>
  </si>
  <si>
    <t>S-22-04 Red-Blue System Models for RFCM M&amp;S</t>
  </si>
  <si>
    <t>S-21-06 Vertical Lift Flight Sim</t>
  </si>
  <si>
    <t>Mac Dinning, CCDC/AvMC</t>
  </si>
  <si>
    <t>S-21-08 Common Terrain and Signal Server</t>
  </si>
  <si>
    <t>S-21-10 AFSIM HIVE Interface</t>
  </si>
  <si>
    <t>V-23-06 Cyber LFT&amp;E Full Up System Demonstration</t>
  </si>
  <si>
    <t xml:space="preserve">S-21-02 TMAP MANPADS Simulation Refactoring </t>
  </si>
  <si>
    <t>Josh Davis, CCDC/AvMC</t>
  </si>
  <si>
    <t>S-22-01 Joint Aircraft Threat Modeling Simulation Validation</t>
  </si>
  <si>
    <t>Dave Pyles, BAH</t>
  </si>
  <si>
    <t>S-22-02 Vertical Lift RFCM MS&amp;A</t>
  </si>
  <si>
    <t xml:space="preserve">S-22-03 Simulated Engagement Analysis Lab  </t>
  </si>
  <si>
    <t>Lance Pearce</t>
  </si>
  <si>
    <t>General Projects &amp; Invited Presentations</t>
  </si>
  <si>
    <t>General Projects &amp; Invited Presentations Intro</t>
  </si>
  <si>
    <t>Aircraft Survivability Education Update</t>
  </si>
  <si>
    <t>Chris Adams, NPS</t>
  </si>
  <si>
    <t xml:space="preserve">G-21-01 MAESTRO Modules </t>
  </si>
  <si>
    <t>Kira Lindke, ARA</t>
  </si>
  <si>
    <t>G-01-03 JCAT Intro &amp; Future Conops</t>
  </si>
  <si>
    <t>CAPT Steve Bussell</t>
  </si>
  <si>
    <t>G-01-03 JCAT INDOPACOM Exercise Outbrief</t>
  </si>
  <si>
    <t>CDR Joey Walker</t>
  </si>
  <si>
    <t>PMSG Closed Session</t>
  </si>
  <si>
    <t>Thursday, 21 September 2023</t>
  </si>
  <si>
    <t>Time</t>
  </si>
  <si>
    <t> </t>
  </si>
  <si>
    <t xml:space="preserve">Improve Aircraft Force Protection </t>
  </si>
  <si>
    <t>Defeat Fire Intro</t>
  </si>
  <si>
    <t xml:space="preserve">V-19-02 Efficient, Crash-Tolerant Fuel Bladder </t>
  </si>
  <si>
    <t>Allison Monclova, NAWCWD</t>
  </si>
  <si>
    <t>V-20-01 NGFM Validation</t>
  </si>
  <si>
    <t>Carlos Suarez, 704TG-OL/AC</t>
  </si>
  <si>
    <t>V-23-02 NGFM v2.0 Development &amp; V-23-05 NGFM Data</t>
  </si>
  <si>
    <t>V-23-01 PAO Qualification</t>
  </si>
  <si>
    <t>Vulnerability Accuracy &amp; Confidence Intro</t>
  </si>
  <si>
    <t>V-23-03 Survivability Digital Ecosystem</t>
  </si>
  <si>
    <t>Scott Wacker, 704TG-OL/AC</t>
  </si>
  <si>
    <t>Invited: Assessing Aircraft Survivability Against DEW Survey Results</t>
  </si>
  <si>
    <t>Rodney Stewart, SURVICE</t>
  </si>
  <si>
    <t>M-16-01 JASP Model Support - COVART</t>
  </si>
  <si>
    <t>Jon Smith, EZJA</t>
  </si>
  <si>
    <t>V-23-04 AJEM Converters</t>
  </si>
  <si>
    <t>Russell Dibelka, DAC</t>
  </si>
  <si>
    <t>V-21-01 HE Threat Sensitivity Studies</t>
  </si>
  <si>
    <t>Tim Staley, EZJA</t>
  </si>
  <si>
    <t xml:space="preserve">V-21-03 Pedigree Configuration Management </t>
  </si>
  <si>
    <t>Jon Marshall, EZJA</t>
  </si>
  <si>
    <t>JPR FY22 Projects not considered for FY23</t>
  </si>
  <si>
    <t>S-20-04 Scoring Optical Break Lock (OBL) for Open Loop CM Tests</t>
  </si>
  <si>
    <t>Rick Moore, NRL</t>
  </si>
  <si>
    <t>Additional Projects subject to Intro Brief</t>
  </si>
  <si>
    <t>S-23-01 Intelligent CM Control</t>
  </si>
  <si>
    <t>S-23-02 REVAMP</t>
  </si>
  <si>
    <t>S-23-09 Synergistic Expendables and Jammers for Assault Helicopters</t>
  </si>
  <si>
    <t>S-23-10 Imaging Surrogate Tracker w/AI for Expendable CCM</t>
  </si>
  <si>
    <t>S-23-11 Advanced Missile Feature Detection and Tracking Evaluation System</t>
  </si>
  <si>
    <t>S-23-12 Threat Launch Simulator for 2-Color MWS</t>
  </si>
  <si>
    <t>S-23-13 Integration of IC Threat Jamming &amp; EP Simulations</t>
  </si>
  <si>
    <t>S-23-14 Combat Virtual Reality (CVR)</t>
  </si>
  <si>
    <t>Briefing Day</t>
  </si>
  <si>
    <t>Title (update in agenda tab)</t>
  </si>
  <si>
    <t>Presenter (update in agenda tab)</t>
  </si>
  <si>
    <t>Responsible JASPO DPM</t>
  </si>
  <si>
    <r>
      <t xml:space="preserve">Presentation Notice &amp; Guidance Sent 
</t>
    </r>
    <r>
      <rPr>
        <b/>
        <sz val="12"/>
        <color rgb="FFFF0000"/>
        <rFont val="Arial"/>
        <family val="2"/>
      </rPr>
      <t>Y/N</t>
    </r>
  </si>
  <si>
    <r>
      <t>Confirmed (date, time, briefer, title)</t>
    </r>
    <r>
      <rPr>
        <b/>
        <sz val="12"/>
        <color rgb="FFFF0000"/>
        <rFont val="Arial"/>
        <family val="2"/>
      </rPr>
      <t xml:space="preserve"> Y/N</t>
    </r>
  </si>
  <si>
    <r>
      <t xml:space="preserve">Date Draft Received
</t>
    </r>
    <r>
      <rPr>
        <b/>
        <i/>
        <sz val="12"/>
        <color rgb="FFFF0000"/>
        <rFont val="Arial"/>
        <family val="2"/>
      </rPr>
      <t>(Due 8/21)</t>
    </r>
  </si>
  <si>
    <t>Date JASP Comments Provided</t>
  </si>
  <si>
    <r>
      <t xml:space="preserve">Date Final Received
</t>
    </r>
    <r>
      <rPr>
        <b/>
        <i/>
        <sz val="12"/>
        <color rgb="FFFF0000"/>
        <rFont val="Arial"/>
        <family val="2"/>
      </rPr>
      <t>(Due 9/08)</t>
    </r>
  </si>
  <si>
    <t>Class</t>
  </si>
  <si>
    <t>Distro</t>
  </si>
  <si>
    <t>Downgrading and/or controlling block</t>
  </si>
  <si>
    <t>Permission to Publish (CUI, DISTRO D)</t>
  </si>
  <si>
    <t>Permission to Publish (S//NF, DISTRO D)</t>
  </si>
  <si>
    <t>Tuesday</t>
  </si>
  <si>
    <t>Dennis Lindell</t>
  </si>
  <si>
    <t>N/A</t>
  </si>
  <si>
    <t>Keynote: DOT&amp;E Strategy &amp; Implementation Plan</t>
  </si>
  <si>
    <t>RFCM Introduction / FY23 OMNIBUS SAR Projects / FY24 New Starts</t>
  </si>
  <si>
    <t>Chad Zolynsky</t>
  </si>
  <si>
    <t>CUI</t>
  </si>
  <si>
    <t>D</t>
  </si>
  <si>
    <t>S//REL</t>
  </si>
  <si>
    <t>S//NF</t>
  </si>
  <si>
    <t>S</t>
  </si>
  <si>
    <t>IRCM Introduction / FY23 OMNIBUS SAR Projects / FY24 New Starts</t>
  </si>
  <si>
    <t>Jeremy Ross</t>
  </si>
  <si>
    <t>S-22-10 Radiometric Open Architecture Surrogate Imaging Seeker (R-OASIS)</t>
  </si>
  <si>
    <t>Yes (Brent or Myles)</t>
  </si>
  <si>
    <t>Yes (Backup briefer Brent Waggoner/Myles Slone briefing Class NICEL)</t>
  </si>
  <si>
    <t>E</t>
  </si>
  <si>
    <t>Wednesday</t>
  </si>
  <si>
    <t>RF M&amp;S Introduction / FY23 OMNIBUS M&amp;S Projects / FY24 New Starts</t>
  </si>
  <si>
    <t>Zachary Watson</t>
  </si>
  <si>
    <t>Hugh Griffis, AFLCMC/EZJ</t>
  </si>
  <si>
    <t>SLATE and ESAMS 5.7 Update</t>
  </si>
  <si>
    <t>C</t>
  </si>
  <si>
    <t>G-21-01 MAESTRO Modules</t>
  </si>
  <si>
    <t>Stephen Bussell</t>
  </si>
  <si>
    <t>Thursday</t>
  </si>
  <si>
    <t>Carrell McAllister</t>
  </si>
  <si>
    <t>U</t>
  </si>
  <si>
    <t>A</t>
  </si>
  <si>
    <t>B</t>
  </si>
  <si>
    <t>F</t>
  </si>
  <si>
    <t>Darnell Marbury</t>
  </si>
  <si>
    <t>Monday, 18 Oct 2021</t>
  </si>
  <si>
    <t>Day 1 (Monday) Roster</t>
  </si>
  <si>
    <t>Name</t>
  </si>
  <si>
    <t>Last/First Name</t>
  </si>
  <si>
    <t>First Name</t>
  </si>
  <si>
    <t>Last Name</t>
  </si>
  <si>
    <t>Organization</t>
  </si>
  <si>
    <t>Address</t>
  </si>
  <si>
    <t>Phone</t>
  </si>
  <si>
    <t>Email</t>
  </si>
  <si>
    <t>CAC</t>
  </si>
  <si>
    <t>US Citizen</t>
  </si>
  <si>
    <t>Mr. Dale Atkinson</t>
  </si>
  <si>
    <t>Atkinson, Dale</t>
  </si>
  <si>
    <t>Dale</t>
  </si>
  <si>
    <t>Atkinson</t>
  </si>
  <si>
    <t>JASPO</t>
  </si>
  <si>
    <t>113 Ivy Creek Ln.  , Mooresville, North Carolina 28115-0000</t>
  </si>
  <si>
    <t>(704) 230-1366</t>
  </si>
  <si>
    <t>daleatk@gmail.com</t>
  </si>
  <si>
    <t>Welcome</t>
  </si>
  <si>
    <t>Mr. Angelo Bianchini</t>
  </si>
  <si>
    <t>Bianchini, Angelo</t>
  </si>
  <si>
    <t>Angelo</t>
  </si>
  <si>
    <t>Bianchini</t>
  </si>
  <si>
    <t>NAWCWD</t>
  </si>
  <si>
    <t>575 I Ave  NAWCWD, Point Mugu, California 93042</t>
  </si>
  <si>
    <t>(979) 575-1387</t>
  </si>
  <si>
    <t>angelo.bianchini@navy.mil</t>
  </si>
  <si>
    <t>JASP Cyber Survivability Working Group</t>
  </si>
  <si>
    <t>Tentative, Invite Only</t>
  </si>
  <si>
    <t>Mr. Michael Breslin</t>
  </si>
  <si>
    <t>Breslin, Michael</t>
  </si>
  <si>
    <t>Michael</t>
  </si>
  <si>
    <t>Breslin</t>
  </si>
  <si>
    <t>Independent Contractor</t>
  </si>
  <si>
    <t>5120 SW 117th Way  , Cooper City, Florida 33330</t>
  </si>
  <si>
    <t>(614) 325-9540</t>
  </si>
  <si>
    <t>breslin.mc@gmail.com</t>
  </si>
  <si>
    <t>TBD</t>
  </si>
  <si>
    <t>Mr. Stephan Bussell</t>
  </si>
  <si>
    <t>Bussell, Stephan</t>
  </si>
  <si>
    <t>Stephan</t>
  </si>
  <si>
    <t>Bussell</t>
  </si>
  <si>
    <t>NAVAIR</t>
  </si>
  <si>
    <t>5833 Cranswick Ct  , Haymarket, Virginia 20169</t>
  </si>
  <si>
    <t>(703) 695-2162</t>
  </si>
  <si>
    <t>stephan.bussell@navy.mil</t>
  </si>
  <si>
    <t>Mr Mark Chamberlin Jr</t>
  </si>
  <si>
    <t>Chamberlin, Mark</t>
  </si>
  <si>
    <t>Mark</t>
  </si>
  <si>
    <t>Chamberlin</t>
  </si>
  <si>
    <t>ASDAT</t>
  </si>
  <si>
    <t>304 Squirrel Hollow Dr  , Enterprise, Alabama 36330</t>
  </si>
  <si>
    <t>(907) 978-3532</t>
  </si>
  <si>
    <t>mark.s.chamberlin2.mil@mail.mil</t>
  </si>
  <si>
    <t>Mr. Daniel Cifredo</t>
  </si>
  <si>
    <t>Cifredo, Daniel</t>
  </si>
  <si>
    <t>Daniel</t>
  </si>
  <si>
    <t>Cifredo</t>
  </si>
  <si>
    <t>PMA 272</t>
  </si>
  <si>
    <t>6201 Cargo Hold Ave  , Jacksonville, Florida 32221</t>
  </si>
  <si>
    <t>(904) 317-1970</t>
  </si>
  <si>
    <t>daniel.cifredo@navy.mil</t>
  </si>
  <si>
    <t>Dr. Mark Couch</t>
  </si>
  <si>
    <t>Couch, Mark</t>
  </si>
  <si>
    <t>Couch</t>
  </si>
  <si>
    <t>Institute for Defense Analyses</t>
  </si>
  <si>
    <t>4850 Mark Center Dr.  , Alexandria, Virginia 22311-1882</t>
  </si>
  <si>
    <t>(703) 845-2530</t>
  </si>
  <si>
    <t>mcouch@ida.org</t>
  </si>
  <si>
    <t>Mr. James Davis</t>
  </si>
  <si>
    <t>Davis, James</t>
  </si>
  <si>
    <t>James</t>
  </si>
  <si>
    <t>Davis</t>
  </si>
  <si>
    <t>AFLCMC/EZJA</t>
  </si>
  <si>
    <t>1970 Monahan Way, Bldg 11A  , WPAFB, Ohio 45433-7210</t>
  </si>
  <si>
    <t>(937) 904-4114</t>
  </si>
  <si>
    <t>james.davis.123@us.af.mil</t>
  </si>
  <si>
    <t>UNCLASSIFIED</t>
  </si>
  <si>
    <t>Mr. Peter Emig</t>
  </si>
  <si>
    <t>Emig, Peter</t>
  </si>
  <si>
    <t>Peter</t>
  </si>
  <si>
    <t>Emig</t>
  </si>
  <si>
    <t>ACE Consulting Group</t>
  </si>
  <si>
    <t>22299 Exploration Dr. Suite 400  ACE Consulting Group, Lexington Park, Maryland 20653</t>
  </si>
  <si>
    <t>(240) 237-8031</t>
  </si>
  <si>
    <t>peter.emig@acegroupllc.com</t>
  </si>
  <si>
    <t>CLASSIFIED</t>
  </si>
  <si>
    <t>Mr. Ron Godlewski</t>
  </si>
  <si>
    <t>Godlewski, Ron</t>
  </si>
  <si>
    <t>Ron</t>
  </si>
  <si>
    <t>Godlewski</t>
  </si>
  <si>
    <t>Selex Galileo Inc</t>
  </si>
  <si>
    <t>13125 Paseo Barranco  , Monterey, California 93908</t>
  </si>
  <si>
    <t>(000) 000-0000</t>
  </si>
  <si>
    <t>ronald.godlewski@selexgalileoinc.com</t>
  </si>
  <si>
    <t>Mr. Bruce Graves</t>
  </si>
  <si>
    <t>Graves, Bruce</t>
  </si>
  <si>
    <t>Bruce</t>
  </si>
  <si>
    <t>Graves</t>
  </si>
  <si>
    <t>US Army PEO Aviation</t>
  </si>
  <si>
    <t>5302 Burose Road  , Redstone Arsenal, Alabama 35898</t>
  </si>
  <si>
    <t>(256) 842-5451</t>
  </si>
  <si>
    <t>bruce.r.graves2.civ@mail.mil</t>
  </si>
  <si>
    <t>Mr. Hugh Griffis</t>
  </si>
  <si>
    <t>Griffis, Hugh</t>
  </si>
  <si>
    <t>Hugh</t>
  </si>
  <si>
    <t>Griffis</t>
  </si>
  <si>
    <t>AFLCMC/EZJ</t>
  </si>
  <si>
    <t>1970 Monahan Way Building 11A , Wright Patterson Air Force Base, Ohio 45433-7207</t>
  </si>
  <si>
    <t>(937) 904-4405</t>
  </si>
  <si>
    <t>hugh.griffis@us.af.mil</t>
  </si>
  <si>
    <t>Lt. Tyler Harrell</t>
  </si>
  <si>
    <t>Harrell, Tyler</t>
  </si>
  <si>
    <t>Harrell</t>
  </si>
  <si>
    <t>701 S. Courthouse Rd  Naval Support Facility - Arlington, Arlington, Virginia 22204-2589</t>
  </si>
  <si>
    <t>(517) 927-7842</t>
  </si>
  <si>
    <t>tyler.j.harrell@navy.mil</t>
  </si>
  <si>
    <t>Rich Huffman</t>
  </si>
  <si>
    <t>Huffman, Rich</t>
  </si>
  <si>
    <t>Rich</t>
  </si>
  <si>
    <t>Huffman</t>
  </si>
  <si>
    <t>Air Force Institute of Technology</t>
  </si>
  <si>
    <t>2950 Hobson Way  , Wright-Patterson AFB, Ohio 45433-7765</t>
  </si>
  <si>
    <t>(575) 678-1251</t>
  </si>
  <si>
    <t>richard.huffman@us.af.mil</t>
  </si>
  <si>
    <t>Mr. Erik Johnson</t>
  </si>
  <si>
    <t>Johnson, Erik</t>
  </si>
  <si>
    <t>Erik</t>
  </si>
  <si>
    <t>Johnson</t>
  </si>
  <si>
    <t>TenCate Advanced Armor Design</t>
  </si>
  <si>
    <t>1051 O'Neil Dr.  , Hebron, Ohio 43025</t>
  </si>
  <si>
    <t>(740) 527-0176</t>
  </si>
  <si>
    <t>ejohnson@tcaad-us.com</t>
  </si>
  <si>
    <t>Mr. Gregory Johnson</t>
  </si>
  <si>
    <t>Johnson, Gregory</t>
  </si>
  <si>
    <t>Gregory</t>
  </si>
  <si>
    <t>SFAE-IEW-SE</t>
  </si>
  <si>
    <t>6726 Odyssey Drive  , Huntsville, Alabama 35806-3302</t>
  </si>
  <si>
    <t>(256) 955-7173</t>
  </si>
  <si>
    <t>gregory.johnson6.civ@mail.mil</t>
  </si>
  <si>
    <t>Mr. Dennis Lindell</t>
  </si>
  <si>
    <t>Lindell, Dennis</t>
  </si>
  <si>
    <t>Dennis</t>
  </si>
  <si>
    <t>Lindell</t>
  </si>
  <si>
    <t>Joint Aircraft Survivability Program Office</t>
  </si>
  <si>
    <t>701 S. Courthouse Rd Building 15, Suite 1G140 , Arlington, Virginia 22204-2489</t>
  </si>
  <si>
    <t>(703) 604-2622</t>
  </si>
  <si>
    <t>dennis.lindell@navy.mil</t>
  </si>
  <si>
    <t>Andrew Lovejoy</t>
  </si>
  <si>
    <t>Lovejoy, Andrew</t>
  </si>
  <si>
    <t>Andrew</t>
  </si>
  <si>
    <t>Lovejoy</t>
  </si>
  <si>
    <t>2-211th AVN BN</t>
  </si>
  <si>
    <t>7602 S. Airport Rd  HHC 2-211th AVN BN, West Jordan, Utah 84084</t>
  </si>
  <si>
    <t>(801) 816-3410</t>
  </si>
  <si>
    <t>andrew.g.lovejoy2.mil@mail.mil</t>
  </si>
  <si>
    <t>Mr. Darnell Marbury</t>
  </si>
  <si>
    <t>Marbury, Darnell</t>
  </si>
  <si>
    <t>Marbury</t>
  </si>
  <si>
    <t>701 S. Courthouse Rd. Building 15, Suite 1G140 , Arlington, Virginia 22204-2489</t>
  </si>
  <si>
    <t>(703) 604-0387</t>
  </si>
  <si>
    <t>darnell.marbury@navy.mil</t>
  </si>
  <si>
    <t>Jonathan Marshall</t>
  </si>
  <si>
    <t>Marshall, Jonathan</t>
  </si>
  <si>
    <t>Jonathan</t>
  </si>
  <si>
    <t>Marshall</t>
  </si>
  <si>
    <t>1970 Monahan Way Area B, Bldg 11A , Wright-Patterson Air Force Base, Ohio 45433</t>
  </si>
  <si>
    <t>(937) 904-7057</t>
  </si>
  <si>
    <t>jonathan.marshall.9@us.af.mil</t>
  </si>
  <si>
    <t>McAllister, Carrell</t>
  </si>
  <si>
    <t>Carrell</t>
  </si>
  <si>
    <t>McAllister</t>
  </si>
  <si>
    <t>701 S Courthouse Rd Bldg 15, Suite 1G140 , Arlington, Virginia 22204</t>
  </si>
  <si>
    <t>(703) 604-7118</t>
  </si>
  <si>
    <t>carrell.mcallister@navy.mil</t>
  </si>
  <si>
    <t>Mr. Ken McCormick</t>
  </si>
  <si>
    <t>McCormick, Ken</t>
  </si>
  <si>
    <t>Ken</t>
  </si>
  <si>
    <t>McCormick</t>
  </si>
  <si>
    <t>TETRA</t>
  </si>
  <si>
    <t>4545 Fowler Rd. Attn: MSIC7 , Redstone Arsenal, Alabama 35898-5500</t>
  </si>
  <si>
    <t>(256) 313-7700</t>
  </si>
  <si>
    <t>ken.mccormick@msic.dia.mil</t>
  </si>
  <si>
    <t>Mr. Ott Oudom</t>
  </si>
  <si>
    <t>Oudom, Ott</t>
  </si>
  <si>
    <t>Ott</t>
  </si>
  <si>
    <t>Oudom</t>
  </si>
  <si>
    <t>NAVAIR 4.5.19.4</t>
  </si>
  <si>
    <t>6201 Aviation Ave  NAVAIR, Jacksonville, Florida 32222</t>
  </si>
  <si>
    <t>(904) 317-1996</t>
  </si>
  <si>
    <t>Ott.Oudom@navy.mil</t>
  </si>
  <si>
    <t>Mr. Christopher Phlegar</t>
  </si>
  <si>
    <t>Phlegar, Christopher</t>
  </si>
  <si>
    <t>Christopher</t>
  </si>
  <si>
    <t>Phlegar</t>
  </si>
  <si>
    <t>Northrop Grumman</t>
  </si>
  <si>
    <t>301 Voyager Way NW  Northrop Grumman, Huntsville, Alabama 35806</t>
  </si>
  <si>
    <t>(224) 200-7778</t>
  </si>
  <si>
    <t>christopher.phlegar@ngc.com</t>
  </si>
  <si>
    <t>Mr. Jeffrey Poole</t>
  </si>
  <si>
    <t>Poole, Jeffrey</t>
  </si>
  <si>
    <t>Jeffrey</t>
  </si>
  <si>
    <t>Poole</t>
  </si>
  <si>
    <t>PEO AVN</t>
  </si>
  <si>
    <t>Bldg 4500 Martin RD RTC, Redstone Arsenal, Alabama 35898</t>
  </si>
  <si>
    <t>(256) 503-5997</t>
  </si>
  <si>
    <t>jeffrey.w.poole.civ@mail.mil</t>
  </si>
  <si>
    <t>Dr. Marc Portanova</t>
  </si>
  <si>
    <t>Portanova, Marc</t>
  </si>
  <si>
    <t>Marc</t>
  </si>
  <si>
    <t>Portanova</t>
  </si>
  <si>
    <t>Applied Aviation Technology Directorate</t>
  </si>
  <si>
    <t>409 Lee Blvd  , Fort Eustis, Virginia 23604-5577</t>
  </si>
  <si>
    <t>(757) 878-4238</t>
  </si>
  <si>
    <t>marc.a.portanova.civ@mail.mil</t>
  </si>
  <si>
    <t>Mr. David Rios</t>
  </si>
  <si>
    <t>Rios, David</t>
  </si>
  <si>
    <t>David</t>
  </si>
  <si>
    <t>Rios</t>
  </si>
  <si>
    <t>USCENTCOM (Cloud Lake)</t>
  </si>
  <si>
    <t>PO Box 71  , San Antonio, Florida 33576</t>
  </si>
  <si>
    <t>(813) 529-8102</t>
  </si>
  <si>
    <t>david.h.rios.ctr@mail.mil</t>
  </si>
  <si>
    <t>Mr. Jeffrey Rothstein</t>
  </si>
  <si>
    <t>Rothstein, Jeffrey</t>
  </si>
  <si>
    <t>Rothstein</t>
  </si>
  <si>
    <t>I/SMO</t>
  </si>
  <si>
    <t>5285 Shawnee Road  MTSI, Alexandria, Virginia 22312</t>
  </si>
  <si>
    <t>(202) 404-6898</t>
  </si>
  <si>
    <t>jeffrey.a.rothstein.ctr@mail.mil</t>
  </si>
  <si>
    <t>Dr. Gregory Ruderman</t>
  </si>
  <si>
    <t>Ruderman, Gregory</t>
  </si>
  <si>
    <t>Ruderman</t>
  </si>
  <si>
    <t>DOT&amp;E/Live Fire</t>
  </si>
  <si>
    <t>1700 Defense Pentagon 1D548 , Washington, District of Columbia 20301</t>
  </si>
  <si>
    <t>(703) 692-1706</t>
  </si>
  <si>
    <t>gregory.a.ruderman.civ@mail.mil</t>
  </si>
  <si>
    <t>Mr. Michael Schuck</t>
  </si>
  <si>
    <t>Schuck, Michael</t>
  </si>
  <si>
    <t>Schuck</t>
  </si>
  <si>
    <t>SURVICE Engineering Company</t>
  </si>
  <si>
    <t>4141 Colonel Glenn Hwy. Suite 209 , Dayton, Ohio 45431</t>
  </si>
  <si>
    <t>(937) 431-9914</t>
  </si>
  <si>
    <t>michael.schuck@survice.com</t>
  </si>
  <si>
    <t>Mr. Nathan Smith</t>
  </si>
  <si>
    <t>Smith, Nathan</t>
  </si>
  <si>
    <t>Nathan</t>
  </si>
  <si>
    <t>Smith</t>
  </si>
  <si>
    <t>Georgia Tech Research Institute</t>
  </si>
  <si>
    <t>925 Dalney St  , Atlanta, Georgia 30332</t>
  </si>
  <si>
    <t>(404) 407-7340</t>
  </si>
  <si>
    <t>nathan.smith@gtri.gatech.edu</t>
  </si>
  <si>
    <t>Mr. Stephen Thompson</t>
  </si>
  <si>
    <t>Thompson, Stephen</t>
  </si>
  <si>
    <t>Stephen</t>
  </si>
  <si>
    <t>Thompson</t>
  </si>
  <si>
    <t>400 Tenth Street CRB 419 , Atlanta, Georgia 30332</t>
  </si>
  <si>
    <t>(404) 831-7967</t>
  </si>
  <si>
    <t>steve.thompson@gtri.gatech.edu</t>
  </si>
  <si>
    <t>Mr. Warren Whitmire</t>
  </si>
  <si>
    <t>Whitmire, Warren</t>
  </si>
  <si>
    <t>Warren</t>
  </si>
  <si>
    <t>Whitmire</t>
  </si>
  <si>
    <t>Building 5000 Lucky Star Street , Fort Rucker, Alabama 36362</t>
  </si>
  <si>
    <t>(334) 255-2441</t>
  </si>
  <si>
    <t>warren.j.whitmire.civ@mail.mil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</si>
</sst>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h:mm;@"/>
    <numFmt numFmtId="165" formatCode="m/d/yy;@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color rgb="FFFF000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249977111117893"/>
      <name val="Arial"/>
      <family val="2"/>
    </font>
    <font>
      <sz val="12"/>
      <name val="Calibri"/>
      <family val="2"/>
    </font>
    <font>
      <b/>
      <sz val="14"/>
      <color theme="0"/>
      <name val="Arial"/>
      <family val="2"/>
    </font>
    <font>
      <sz val="10"/>
      <name val="Univers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2"/>
      <color rgb="FFBFBFBF"/>
      <name val="Arial"/>
      <family val="2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  <charset val="1"/>
    </font>
    <font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i/>
      <sz val="14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strike/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2"/>
      <color rgb="FFFFFFFF"/>
      <name val="Arial"/>
    </font>
    <font>
      <sz val="12"/>
      <name val="Arial"/>
    </font>
    <font>
      <b/>
      <sz val="12"/>
      <name val="Arial"/>
    </font>
    <font>
      <sz val="12"/>
      <color rgb="FF000000"/>
      <name val="Arial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17" fillId="0" borderId="0"/>
    <xf numFmtId="9" fontId="25" fillId="0" borderId="0" applyFont="0" applyFill="0" applyBorder="0" applyAlignment="0" applyProtection="0"/>
  </cellStyleXfs>
  <cellXfs count="420"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1" fillId="0" borderId="0" xfId="0" applyFont="1" applyBorder="1"/>
    <xf numFmtId="0" fontId="0" fillId="0" borderId="0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4" fontId="0" fillId="0" borderId="18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1" applyFont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8" xfId="1" applyFont="1" applyBorder="1" applyAlignment="1" applyProtection="1">
      <alignment vertical="center" wrapText="1"/>
      <protection locked="0"/>
    </xf>
    <xf numFmtId="0" fontId="8" fillId="0" borderId="0" xfId="1" applyFont="1" applyAlignment="1">
      <alignment horizontal="left" vertical="center"/>
    </xf>
    <xf numFmtId="0" fontId="8" fillId="0" borderId="8" xfId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 wrapText="1"/>
    </xf>
    <xf numFmtId="0" fontId="6" fillId="4" borderId="8" xfId="1" applyFont="1" applyFill="1" applyBorder="1" applyAlignment="1">
      <alignment horizontal="left" vertical="center"/>
    </xf>
    <xf numFmtId="164" fontId="8" fillId="0" borderId="0" xfId="1" applyNumberFormat="1" applyFont="1" applyAlignment="1">
      <alignment vertical="center"/>
    </xf>
    <xf numFmtId="164" fontId="12" fillId="0" borderId="0" xfId="1" applyNumberFormat="1" applyFont="1" applyAlignment="1">
      <alignment vertical="center"/>
    </xf>
    <xf numFmtId="164" fontId="12" fillId="0" borderId="0" xfId="1" applyNumberFormat="1" applyFont="1" applyAlignment="1">
      <alignment horizontal="center" vertical="center"/>
    </xf>
    <xf numFmtId="164" fontId="12" fillId="0" borderId="0" xfId="1" applyNumberFormat="1" applyFont="1" applyAlignment="1">
      <alignment horizontal="left" vertical="center"/>
    </xf>
    <xf numFmtId="0" fontId="6" fillId="6" borderId="8" xfId="1" applyFont="1" applyFill="1" applyBorder="1" applyAlignment="1">
      <alignment horizontal="left" vertical="center"/>
    </xf>
    <xf numFmtId="164" fontId="8" fillId="0" borderId="26" xfId="1" applyNumberFormat="1" applyFont="1" applyBorder="1" applyAlignment="1">
      <alignment vertical="center"/>
    </xf>
    <xf numFmtId="0" fontId="9" fillId="0" borderId="26" xfId="1" applyBorder="1" applyAlignment="1">
      <alignment vertical="center"/>
    </xf>
    <xf numFmtId="164" fontId="8" fillId="0" borderId="0" xfId="1" applyNumberFormat="1" applyFont="1" applyAlignment="1">
      <alignment horizontal="left" vertical="center"/>
    </xf>
    <xf numFmtId="0" fontId="8" fillId="7" borderId="8" xfId="1" applyFont="1" applyFill="1" applyBorder="1" applyAlignment="1">
      <alignment vertical="center"/>
    </xf>
    <xf numFmtId="0" fontId="5" fillId="7" borderId="10" xfId="1" applyFont="1" applyFill="1" applyBorder="1" applyAlignment="1">
      <alignment vertical="center" wrapText="1"/>
    </xf>
    <xf numFmtId="164" fontId="8" fillId="7" borderId="8" xfId="1" applyNumberFormat="1" applyFont="1" applyFill="1" applyBorder="1" applyAlignment="1">
      <alignment horizontal="center" vertical="center"/>
    </xf>
    <xf numFmtId="164" fontId="8" fillId="7" borderId="10" xfId="1" applyNumberFormat="1" applyFont="1" applyFill="1" applyBorder="1" applyAlignment="1">
      <alignment horizontal="left" vertical="center"/>
    </xf>
    <xf numFmtId="49" fontId="8" fillId="7" borderId="23" xfId="1" applyNumberFormat="1" applyFont="1" applyFill="1" applyBorder="1" applyAlignment="1">
      <alignment horizontal="center" vertical="center"/>
    </xf>
    <xf numFmtId="164" fontId="8" fillId="7" borderId="14" xfId="1" applyNumberFormat="1" applyFont="1" applyFill="1" applyBorder="1" applyAlignment="1">
      <alignment horizontal="right" vertical="center"/>
    </xf>
    <xf numFmtId="164" fontId="13" fillId="7" borderId="8" xfId="1" applyNumberFormat="1" applyFont="1" applyFill="1" applyBorder="1" applyAlignment="1">
      <alignment vertical="center" textRotation="90" wrapText="1"/>
    </xf>
    <xf numFmtId="164" fontId="8" fillId="0" borderId="8" xfId="1" applyNumberFormat="1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left" vertical="center"/>
    </xf>
    <xf numFmtId="49" fontId="8" fillId="0" borderId="23" xfId="1" applyNumberFormat="1" applyFont="1" applyBorder="1" applyAlignment="1">
      <alignment horizontal="center" vertical="center"/>
    </xf>
    <xf numFmtId="164" fontId="8" fillId="0" borderId="14" xfId="1" applyNumberFormat="1" applyFont="1" applyBorder="1" applyAlignment="1">
      <alignment horizontal="right" vertical="center"/>
    </xf>
    <xf numFmtId="164" fontId="13" fillId="6" borderId="8" xfId="1" applyNumberFormat="1" applyFont="1" applyFill="1" applyBorder="1" applyAlignment="1">
      <alignment vertical="center" textRotation="90" wrapText="1"/>
    </xf>
    <xf numFmtId="0" fontId="8" fillId="7" borderId="8" xfId="1" applyFont="1" applyFill="1" applyBorder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5" fillId="2" borderId="8" xfId="1" applyFont="1" applyFill="1" applyBorder="1" applyAlignment="1" applyProtection="1">
      <alignment vertical="center"/>
      <protection locked="0"/>
    </xf>
    <xf numFmtId="0" fontId="5" fillId="2" borderId="10" xfId="1" applyFont="1" applyFill="1" applyBorder="1" applyAlignment="1" applyProtection="1">
      <alignment vertical="center" wrapText="1"/>
      <protection locked="0"/>
    </xf>
    <xf numFmtId="164" fontId="14" fillId="2" borderId="10" xfId="1" applyNumberFormat="1" applyFont="1" applyFill="1" applyBorder="1" applyAlignment="1">
      <alignment horizontal="center" vertical="center"/>
    </xf>
    <xf numFmtId="164" fontId="14" fillId="2" borderId="23" xfId="1" applyNumberFormat="1" applyFont="1" applyFill="1" applyBorder="1" applyAlignment="1">
      <alignment horizontal="left" vertical="center"/>
    </xf>
    <xf numFmtId="49" fontId="14" fillId="2" borderId="23" xfId="1" applyNumberFormat="1" applyFont="1" applyFill="1" applyBorder="1" applyAlignment="1">
      <alignment horizontal="center" vertical="center"/>
    </xf>
    <xf numFmtId="164" fontId="14" fillId="2" borderId="14" xfId="1" applyNumberFormat="1" applyFont="1" applyFill="1" applyBorder="1" applyAlignment="1">
      <alignment horizontal="right" vertical="center"/>
    </xf>
    <xf numFmtId="164" fontId="13" fillId="2" borderId="8" xfId="1" applyNumberFormat="1" applyFont="1" applyFill="1" applyBorder="1" applyAlignment="1">
      <alignment vertical="center" textRotation="90" wrapText="1"/>
    </xf>
    <xf numFmtId="0" fontId="8" fillId="0" borderId="10" xfId="1" applyFont="1" applyBorder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5" fillId="2" borderId="8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center" vertical="center" wrapText="1"/>
    </xf>
    <xf numFmtId="0" fontId="8" fillId="8" borderId="13" xfId="1" applyFont="1" applyFill="1" applyBorder="1" applyAlignment="1">
      <alignment vertical="center"/>
    </xf>
    <xf numFmtId="164" fontId="13" fillId="4" borderId="8" xfId="1" applyNumberFormat="1" applyFont="1" applyFill="1" applyBorder="1" applyAlignment="1">
      <alignment vertical="center" textRotation="90"/>
    </xf>
    <xf numFmtId="164" fontId="13" fillId="2" borderId="8" xfId="1" applyNumberFormat="1" applyFont="1" applyFill="1" applyBorder="1" applyAlignment="1">
      <alignment vertical="center" textRotation="90"/>
    </xf>
    <xf numFmtId="164" fontId="13" fillId="7" borderId="8" xfId="1" applyNumberFormat="1" applyFont="1" applyFill="1" applyBorder="1" applyAlignment="1">
      <alignment vertical="center" textRotation="90"/>
    </xf>
    <xf numFmtId="0" fontId="5" fillId="7" borderId="10" xfId="1" applyFont="1" applyFill="1" applyBorder="1" applyAlignment="1" applyProtection="1">
      <alignment vertical="center" wrapText="1"/>
      <protection locked="0"/>
    </xf>
    <xf numFmtId="164" fontId="8" fillId="5" borderId="14" xfId="1" applyNumberFormat="1" applyFont="1" applyFill="1" applyBorder="1" applyAlignment="1">
      <alignment horizontal="right" vertical="center"/>
    </xf>
    <xf numFmtId="49" fontId="8" fillId="5" borderId="23" xfId="1" applyNumberFormat="1" applyFont="1" applyFill="1" applyBorder="1" applyAlignment="1">
      <alignment horizontal="center" vertical="center"/>
    </xf>
    <xf numFmtId="164" fontId="8" fillId="5" borderId="10" xfId="1" applyNumberFormat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 wrapText="1"/>
    </xf>
    <xf numFmtId="164" fontId="8" fillId="0" borderId="14" xfId="1" applyNumberFormat="1" applyFont="1" applyBorder="1" applyAlignment="1" applyProtection="1">
      <alignment horizontal="right" vertical="center"/>
      <protection locked="0"/>
    </xf>
    <xf numFmtId="164" fontId="8" fillId="0" borderId="23" xfId="1" applyNumberFormat="1" applyFont="1" applyBorder="1" applyAlignment="1" applyProtection="1">
      <alignment horizontal="center" vertical="center"/>
      <protection locked="0"/>
    </xf>
    <xf numFmtId="164" fontId="8" fillId="0" borderId="10" xfId="1" applyNumberFormat="1" applyFont="1" applyBorder="1" applyAlignment="1" applyProtection="1">
      <alignment horizontal="left" vertical="center"/>
      <protection locked="0"/>
    </xf>
    <xf numFmtId="164" fontId="14" fillId="2" borderId="14" xfId="1" applyNumberFormat="1" applyFont="1" applyFill="1" applyBorder="1" applyAlignment="1" applyProtection="1">
      <alignment horizontal="right" vertical="center"/>
      <protection locked="0"/>
    </xf>
    <xf numFmtId="164" fontId="14" fillId="2" borderId="23" xfId="1" applyNumberFormat="1" applyFont="1" applyFill="1" applyBorder="1" applyAlignment="1" applyProtection="1">
      <alignment horizontal="left" vertical="center"/>
      <protection locked="0"/>
    </xf>
    <xf numFmtId="164" fontId="8" fillId="7" borderId="14" xfId="1" applyNumberFormat="1" applyFont="1" applyFill="1" applyBorder="1" applyAlignment="1" applyProtection="1">
      <alignment horizontal="right" vertical="center"/>
      <protection locked="0"/>
    </xf>
    <xf numFmtId="164" fontId="8" fillId="7" borderId="10" xfId="1" applyNumberFormat="1" applyFont="1" applyFill="1" applyBorder="1" applyAlignment="1" applyProtection="1">
      <alignment horizontal="left" vertical="center"/>
      <protection locked="0"/>
    </xf>
    <xf numFmtId="49" fontId="14" fillId="2" borderId="26" xfId="1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 wrapText="1"/>
    </xf>
    <xf numFmtId="164" fontId="8" fillId="7" borderId="10" xfId="1" applyNumberFormat="1" applyFont="1" applyFill="1" applyBorder="1" applyAlignment="1">
      <alignment horizontal="center" vertical="center"/>
    </xf>
    <xf numFmtId="49" fontId="14" fillId="2" borderId="27" xfId="1" applyNumberFormat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vertical="center" wrapText="1"/>
    </xf>
    <xf numFmtId="164" fontId="5" fillId="4" borderId="8" xfId="1" applyNumberFormat="1" applyFont="1" applyFill="1" applyBorder="1" applyAlignment="1">
      <alignment textRotation="90"/>
    </xf>
    <xf numFmtId="164" fontId="8" fillId="0" borderId="14" xfId="1" applyNumberFormat="1" applyFont="1" applyBorder="1" applyAlignment="1" applyProtection="1">
      <alignment horizontal="right"/>
      <protection locked="0"/>
    </xf>
    <xf numFmtId="49" fontId="8" fillId="0" borderId="23" xfId="1" applyNumberFormat="1" applyFont="1" applyBorder="1" applyAlignment="1">
      <alignment horizontal="center"/>
    </xf>
    <xf numFmtId="164" fontId="8" fillId="0" borderId="8" xfId="1" applyNumberFormat="1" applyFont="1" applyBorder="1" applyAlignment="1">
      <alignment horizontal="center"/>
    </xf>
    <xf numFmtId="164" fontId="8" fillId="0" borderId="23" xfId="1" applyNumberFormat="1" applyFont="1" applyBorder="1" applyAlignment="1" applyProtection="1">
      <alignment horizontal="left"/>
      <protection locked="0"/>
    </xf>
    <xf numFmtId="0" fontId="8" fillId="8" borderId="8" xfId="1" applyFont="1" applyFill="1" applyBorder="1" applyAlignment="1">
      <alignment vertical="center"/>
    </xf>
    <xf numFmtId="49" fontId="8" fillId="2" borderId="27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left" vertical="center"/>
    </xf>
    <xf numFmtId="164" fontId="8" fillId="2" borderId="10" xfId="1" applyNumberFormat="1" applyFont="1" applyFill="1" applyBorder="1" applyAlignment="1">
      <alignment horizontal="center" vertical="center"/>
    </xf>
    <xf numFmtId="8" fontId="5" fillId="2" borderId="11" xfId="3" applyNumberFormat="1" applyFont="1" applyFill="1" applyBorder="1" applyAlignment="1" applyProtection="1">
      <alignment horizontal="left" vertical="center"/>
      <protection locked="0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8" fillId="7" borderId="14" xfId="1" applyFont="1" applyFill="1" applyBorder="1" applyAlignment="1">
      <alignment vertical="center"/>
    </xf>
    <xf numFmtId="164" fontId="8" fillId="0" borderId="8" xfId="1" applyNumberFormat="1" applyFont="1" applyBorder="1" applyAlignment="1">
      <alignment horizontal="left"/>
    </xf>
    <xf numFmtId="0" fontId="18" fillId="0" borderId="35" xfId="0" applyFont="1" applyBorder="1"/>
    <xf numFmtId="0" fontId="18" fillId="0" borderId="36" xfId="0" applyFont="1" applyBorder="1"/>
    <xf numFmtId="0" fontId="18" fillId="0" borderId="37" xfId="0" applyFont="1" applyBorder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ill="1" applyBorder="1"/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5" xfId="0" applyFill="1" applyBorder="1"/>
    <xf numFmtId="0" fontId="3" fillId="10" borderId="9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6" fillId="0" borderId="8" xfId="1" applyFont="1" applyBorder="1" applyAlignment="1">
      <alignment vertical="center"/>
    </xf>
    <xf numFmtId="0" fontId="10" fillId="0" borderId="10" xfId="1" applyFont="1" applyBorder="1" applyAlignment="1" applyProtection="1">
      <alignment vertical="center" wrapText="1"/>
      <protection locked="0"/>
    </xf>
    <xf numFmtId="0" fontId="5" fillId="7" borderId="10" xfId="1" applyFont="1" applyFill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/>
    </xf>
    <xf numFmtId="0" fontId="6" fillId="0" borderId="10" xfId="1" applyFont="1" applyBorder="1" applyAlignment="1">
      <alignment vertical="center"/>
    </xf>
    <xf numFmtId="164" fontId="8" fillId="7" borderId="23" xfId="1" applyNumberFormat="1" applyFont="1" applyFill="1" applyBorder="1" applyAlignment="1" applyProtection="1">
      <alignment horizontal="left" vertical="center"/>
      <protection locked="0"/>
    </xf>
    <xf numFmtId="0" fontId="6" fillId="4" borderId="8" xfId="1" applyFont="1" applyFill="1" applyBorder="1" applyAlignment="1">
      <alignment vertical="center"/>
    </xf>
    <xf numFmtId="164" fontId="8" fillId="0" borderId="14" xfId="1" applyNumberFormat="1" applyFont="1" applyFill="1" applyBorder="1" applyAlignment="1">
      <alignment horizontal="right" vertical="center"/>
    </xf>
    <xf numFmtId="49" fontId="8" fillId="0" borderId="23" xfId="1" applyNumberFormat="1" applyFont="1" applyFill="1" applyBorder="1" applyAlignment="1">
      <alignment horizontal="center" vertical="center"/>
    </xf>
    <xf numFmtId="164" fontId="8" fillId="0" borderId="10" xfId="1" applyNumberFormat="1" applyFont="1" applyFill="1" applyBorder="1" applyAlignment="1">
      <alignment horizontal="left" vertical="center"/>
    </xf>
    <xf numFmtId="164" fontId="8" fillId="0" borderId="8" xfId="1" applyNumberFormat="1" applyFont="1" applyFill="1" applyBorder="1" applyAlignment="1">
      <alignment horizontal="center" vertical="center"/>
    </xf>
    <xf numFmtId="164" fontId="8" fillId="0" borderId="14" xfId="1" applyNumberFormat="1" applyFont="1" applyFill="1" applyBorder="1" applyAlignment="1" applyProtection="1">
      <alignment horizontal="right"/>
      <protection locked="0"/>
    </xf>
    <xf numFmtId="49" fontId="8" fillId="0" borderId="23" xfId="1" applyNumberFormat="1" applyFont="1" applyFill="1" applyBorder="1" applyAlignment="1">
      <alignment horizontal="center"/>
    </xf>
    <xf numFmtId="164" fontId="8" fillId="0" borderId="23" xfId="1" applyNumberFormat="1" applyFont="1" applyFill="1" applyBorder="1" applyAlignment="1" applyProtection="1">
      <alignment horizontal="left"/>
      <protection locked="0"/>
    </xf>
    <xf numFmtId="164" fontId="8" fillId="0" borderId="8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164" fontId="13" fillId="3" borderId="8" xfId="1" applyNumberFormat="1" applyFont="1" applyFill="1" applyBorder="1" applyAlignment="1">
      <alignment vertical="center" textRotation="90"/>
    </xf>
    <xf numFmtId="0" fontId="8" fillId="5" borderId="10" xfId="1" applyFont="1" applyFill="1" applyBorder="1" applyAlignment="1">
      <alignment vertical="center" wrapText="1"/>
    </xf>
    <xf numFmtId="0" fontId="8" fillId="5" borderId="10" xfId="0" applyFont="1" applyFill="1" applyBorder="1" applyAlignment="1" applyProtection="1">
      <alignment vertical="center" wrapText="1"/>
      <protection locked="0"/>
    </xf>
    <xf numFmtId="0" fontId="6" fillId="3" borderId="8" xfId="1" applyFont="1" applyFill="1" applyBorder="1" applyAlignment="1">
      <alignment horizontal="left" vertical="center"/>
    </xf>
    <xf numFmtId="164" fontId="13" fillId="11" borderId="8" xfId="1" applyNumberFormat="1" applyFont="1" applyFill="1" applyBorder="1" applyAlignment="1">
      <alignment vertical="center" textRotation="90"/>
    </xf>
    <xf numFmtId="49" fontId="8" fillId="11" borderId="23" xfId="1" applyNumberFormat="1" applyFont="1" applyFill="1" applyBorder="1" applyAlignment="1">
      <alignment horizontal="center" vertical="center"/>
    </xf>
    <xf numFmtId="164" fontId="8" fillId="11" borderId="10" xfId="1" applyNumberFormat="1" applyFont="1" applyFill="1" applyBorder="1" applyAlignment="1">
      <alignment horizontal="center" vertical="center"/>
    </xf>
    <xf numFmtId="164" fontId="8" fillId="11" borderId="14" xfId="1" applyNumberFormat="1" applyFont="1" applyFill="1" applyBorder="1" applyAlignment="1" applyProtection="1">
      <alignment horizontal="right" vertical="center"/>
      <protection locked="0"/>
    </xf>
    <xf numFmtId="164" fontId="8" fillId="11" borderId="23" xfId="1" applyNumberFormat="1" applyFont="1" applyFill="1" applyBorder="1" applyAlignment="1" applyProtection="1">
      <alignment horizontal="left" vertical="center"/>
      <protection locked="0"/>
    </xf>
    <xf numFmtId="0" fontId="7" fillId="11" borderId="11" xfId="1" applyFont="1" applyFill="1" applyBorder="1" applyAlignment="1">
      <alignment horizontal="left" vertical="center" wrapText="1"/>
    </xf>
    <xf numFmtId="164" fontId="8" fillId="11" borderId="14" xfId="1" applyNumberFormat="1" applyFont="1" applyFill="1" applyBorder="1" applyAlignment="1" applyProtection="1">
      <alignment horizontal="right"/>
      <protection locked="0"/>
    </xf>
    <xf numFmtId="49" fontId="8" fillId="11" borderId="23" xfId="1" applyNumberFormat="1" applyFont="1" applyFill="1" applyBorder="1" applyAlignment="1">
      <alignment horizontal="center"/>
    </xf>
    <xf numFmtId="164" fontId="8" fillId="11" borderId="23" xfId="1" applyNumberFormat="1" applyFont="1" applyFill="1" applyBorder="1" applyAlignment="1" applyProtection="1">
      <alignment horizontal="left"/>
      <protection locked="0"/>
    </xf>
    <xf numFmtId="164" fontId="8" fillId="11" borderId="8" xfId="1" applyNumberFormat="1" applyFont="1" applyFill="1" applyBorder="1" applyAlignment="1">
      <alignment horizontal="center"/>
    </xf>
    <xf numFmtId="164" fontId="5" fillId="11" borderId="8" xfId="1" applyNumberFormat="1" applyFont="1" applyFill="1" applyBorder="1" applyAlignment="1">
      <alignment textRotation="90"/>
    </xf>
    <xf numFmtId="0" fontId="19" fillId="0" borderId="0" xfId="0" applyFont="1"/>
    <xf numFmtId="0" fontId="8" fillId="8" borderId="8" xfId="1" applyFont="1" applyFill="1" applyBorder="1" applyAlignment="1">
      <alignment horizontal="left" vertical="center"/>
    </xf>
    <xf numFmtId="0" fontId="15" fillId="2" borderId="8" xfId="1" applyFont="1" applyFill="1" applyBorder="1" applyAlignment="1">
      <alignment horizontal="center" vertical="center"/>
    </xf>
    <xf numFmtId="164" fontId="8" fillId="11" borderId="8" xfId="1" applyNumberFormat="1" applyFont="1" applyFill="1" applyBorder="1" applyAlignment="1">
      <alignment horizontal="left"/>
    </xf>
    <xf numFmtId="164" fontId="8" fillId="11" borderId="8" xfId="1" applyNumberFormat="1" applyFont="1" applyFill="1" applyBorder="1" applyAlignment="1">
      <alignment horizontal="left" vertical="center"/>
    </xf>
    <xf numFmtId="0" fontId="8" fillId="2" borderId="8" xfId="1" applyFont="1" applyFill="1" applyBorder="1" applyAlignment="1">
      <alignment vertical="center"/>
    </xf>
    <xf numFmtId="0" fontId="8" fillId="5" borderId="11" xfId="1" applyFont="1" applyFill="1" applyBorder="1" applyAlignment="1">
      <alignment vertical="center"/>
    </xf>
    <xf numFmtId="164" fontId="6" fillId="5" borderId="8" xfId="1" applyNumberFormat="1" applyFont="1" applyFill="1" applyBorder="1" applyAlignment="1">
      <alignment horizontal="center" vertical="center"/>
    </xf>
    <xf numFmtId="0" fontId="0" fillId="5" borderId="0" xfId="0" applyFill="1"/>
    <xf numFmtId="164" fontId="5" fillId="3" borderId="8" xfId="1" applyNumberFormat="1" applyFont="1" applyFill="1" applyBorder="1" applyAlignment="1">
      <alignment textRotation="90"/>
    </xf>
    <xf numFmtId="8" fontId="7" fillId="0" borderId="11" xfId="3" applyNumberFormat="1" applyFont="1" applyFill="1" applyBorder="1" applyAlignment="1" applyProtection="1">
      <alignment horizontal="left"/>
      <protection locked="0"/>
    </xf>
    <xf numFmtId="8" fontId="8" fillId="0" borderId="34" xfId="3" applyNumberFormat="1" applyFont="1" applyFill="1" applyBorder="1" applyAlignment="1" applyProtection="1">
      <alignment horizontal="left"/>
      <protection locked="0"/>
    </xf>
    <xf numFmtId="8" fontId="8" fillId="0" borderId="11" xfId="3" applyNumberFormat="1" applyFont="1" applyFill="1" applyBorder="1" applyAlignment="1" applyProtection="1">
      <alignment horizontal="left" vertical="center"/>
      <protection locked="0"/>
    </xf>
    <xf numFmtId="164" fontId="8" fillId="0" borderId="8" xfId="1" applyNumberFormat="1" applyFont="1" applyFill="1" applyBorder="1" applyAlignment="1">
      <alignment horizontal="left"/>
    </xf>
    <xf numFmtId="8" fontId="8" fillId="0" borderId="11" xfId="3" applyNumberFormat="1" applyFont="1" applyFill="1" applyBorder="1" applyAlignment="1" applyProtection="1">
      <alignment horizontal="left"/>
      <protection locked="0"/>
    </xf>
    <xf numFmtId="0" fontId="8" fillId="0" borderId="14" xfId="1" applyFont="1" applyFill="1" applyBorder="1" applyAlignment="1">
      <alignment horizontal="left" wrapText="1"/>
    </xf>
    <xf numFmtId="0" fontId="8" fillId="0" borderId="10" xfId="1" applyFont="1" applyFill="1" applyBorder="1" applyAlignment="1">
      <alignment wrapText="1"/>
    </xf>
    <xf numFmtId="8" fontId="8" fillId="0" borderId="12" xfId="3" applyNumberFormat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>
      <alignment vertical="center"/>
    </xf>
    <xf numFmtId="0" fontId="8" fillId="0" borderId="10" xfId="1" applyFont="1" applyFill="1" applyBorder="1" applyAlignment="1">
      <alignment horizontal="left" vertical="center"/>
    </xf>
    <xf numFmtId="0" fontId="8" fillId="0" borderId="10" xfId="1" applyFont="1" applyFill="1" applyBorder="1" applyAlignment="1">
      <alignment vertical="center"/>
    </xf>
    <xf numFmtId="0" fontId="8" fillId="0" borderId="8" xfId="1" applyFont="1" applyFill="1" applyBorder="1" applyAlignment="1">
      <alignment vertical="center" wrapText="1"/>
    </xf>
    <xf numFmtId="164" fontId="8" fillId="0" borderId="23" xfId="1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11" fillId="0" borderId="8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11" fillId="0" borderId="8" xfId="1" applyFont="1" applyFill="1" applyBorder="1" applyAlignment="1" applyProtection="1">
      <alignment vertical="center"/>
      <protection locked="0"/>
    </xf>
    <xf numFmtId="164" fontId="8" fillId="0" borderId="8" xfId="1" applyNumberFormat="1" applyFont="1" applyFill="1" applyBorder="1" applyAlignment="1">
      <alignment horizontal="left" vertical="center"/>
    </xf>
    <xf numFmtId="0" fontId="8" fillId="11" borderId="12" xfId="1" applyFont="1" applyFill="1" applyBorder="1" applyAlignment="1">
      <alignment horizontal="left" vertical="center"/>
    </xf>
    <xf numFmtId="8" fontId="8" fillId="0" borderId="11" xfId="3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vertical="center"/>
    </xf>
    <xf numFmtId="0" fontId="1" fillId="0" borderId="0" xfId="0" applyFont="1"/>
    <xf numFmtId="0" fontId="20" fillId="12" borderId="8" xfId="0" applyFont="1" applyFill="1" applyBorder="1" applyAlignment="1">
      <alignment textRotation="90"/>
    </xf>
    <xf numFmtId="20" fontId="8" fillId="0" borderId="23" xfId="0" applyNumberFormat="1" applyFont="1" applyFill="1" applyBorder="1" applyAlignment="1"/>
    <xf numFmtId="0" fontId="8" fillId="0" borderId="23" xfId="0" quotePrefix="1" applyFont="1" applyFill="1" applyBorder="1" applyAlignment="1"/>
    <xf numFmtId="20" fontId="8" fillId="0" borderId="10" xfId="0" applyNumberFormat="1" applyFont="1" applyFill="1" applyBorder="1" applyAlignment="1"/>
    <xf numFmtId="0" fontId="8" fillId="0" borderId="10" xfId="0" applyFont="1" applyFill="1" applyBorder="1" applyAlignment="1">
      <alignment wrapText="1"/>
    </xf>
    <xf numFmtId="0" fontId="8" fillId="0" borderId="8" xfId="0" applyFont="1" applyFill="1" applyBorder="1" applyAlignment="1"/>
    <xf numFmtId="0" fontId="20" fillId="13" borderId="12" xfId="0" applyFont="1" applyFill="1" applyBorder="1" applyAlignment="1">
      <alignment textRotation="90"/>
    </xf>
    <xf numFmtId="20" fontId="21" fillId="13" borderId="27" xfId="0" applyNumberFormat="1" applyFont="1" applyFill="1" applyBorder="1" applyAlignment="1"/>
    <xf numFmtId="0" fontId="21" fillId="13" borderId="27" xfId="0" quotePrefix="1" applyFont="1" applyFill="1" applyBorder="1" applyAlignment="1"/>
    <xf numFmtId="20" fontId="21" fillId="13" borderId="11" xfId="0" applyNumberFormat="1" applyFont="1" applyFill="1" applyBorder="1" applyAlignment="1"/>
    <xf numFmtId="0" fontId="5" fillId="13" borderId="11" xfId="0" applyFont="1" applyFill="1" applyBorder="1" applyAlignment="1">
      <alignment wrapText="1"/>
    </xf>
    <xf numFmtId="0" fontId="8" fillId="13" borderId="11" xfId="0" applyFont="1" applyFill="1" applyBorder="1" applyAlignment="1"/>
    <xf numFmtId="0" fontId="20" fillId="12" borderId="12" xfId="0" applyFont="1" applyFill="1" applyBorder="1" applyAlignment="1">
      <alignment textRotation="90"/>
    </xf>
    <xf numFmtId="20" fontId="8" fillId="14" borderId="11" xfId="0" applyNumberFormat="1" applyFont="1" applyFill="1" applyBorder="1" applyAlignment="1"/>
    <xf numFmtId="0" fontId="22" fillId="0" borderId="11" xfId="0" applyFont="1" applyFill="1" applyBorder="1" applyAlignment="1">
      <alignment wrapText="1"/>
    </xf>
    <xf numFmtId="0" fontId="23" fillId="0" borderId="11" xfId="0" applyFont="1" applyFill="1" applyBorder="1" applyAlignment="1"/>
    <xf numFmtId="0" fontId="8" fillId="0" borderId="11" xfId="0" applyFont="1" applyFill="1" applyBorder="1" applyAlignment="1"/>
    <xf numFmtId="20" fontId="8" fillId="0" borderId="11" xfId="0" applyNumberFormat="1" applyFont="1" applyFill="1" applyBorder="1" applyAlignment="1"/>
    <xf numFmtId="0" fontId="23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20" fillId="15" borderId="12" xfId="0" applyFont="1" applyFill="1" applyBorder="1" applyAlignment="1">
      <alignment textRotation="90"/>
    </xf>
    <xf numFmtId="20" fontId="8" fillId="15" borderId="27" xfId="0" applyNumberFormat="1" applyFont="1" applyFill="1" applyBorder="1" applyAlignment="1"/>
    <xf numFmtId="0" fontId="8" fillId="15" borderId="27" xfId="0" quotePrefix="1" applyFont="1" applyFill="1" applyBorder="1" applyAlignment="1"/>
    <xf numFmtId="0" fontId="5" fillId="15" borderId="11" xfId="0" applyFont="1" applyFill="1" applyBorder="1" applyAlignment="1">
      <alignment wrapText="1"/>
    </xf>
    <xf numFmtId="0" fontId="8" fillId="15" borderId="11" xfId="0" applyFont="1" applyFill="1" applyBorder="1" applyAlignment="1">
      <alignment wrapText="1"/>
    </xf>
    <xf numFmtId="164" fontId="8" fillId="0" borderId="14" xfId="1" applyNumberFormat="1" applyFont="1" applyFill="1" applyBorder="1" applyAlignment="1" applyProtection="1">
      <alignment horizontal="center" vertical="center"/>
      <protection locked="0"/>
    </xf>
    <xf numFmtId="164" fontId="8" fillId="0" borderId="14" xfId="1" applyNumberFormat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vertical="center"/>
    </xf>
    <xf numFmtId="164" fontId="8" fillId="0" borderId="10" xfId="1" applyNumberFormat="1" applyFont="1" applyBorder="1" applyAlignment="1">
      <alignment horizontal="right" vertical="center"/>
    </xf>
    <xf numFmtId="0" fontId="8" fillId="0" borderId="39" xfId="1" applyFont="1" applyFill="1" applyBorder="1" applyAlignment="1">
      <alignment horizontal="left" vertical="center"/>
    </xf>
    <xf numFmtId="164" fontId="8" fillId="11" borderId="23" xfId="1" applyNumberFormat="1" applyFont="1" applyFill="1" applyBorder="1" applyAlignment="1">
      <alignment horizontal="center" vertical="center"/>
    </xf>
    <xf numFmtId="164" fontId="8" fillId="5" borderId="14" xfId="1" applyNumberFormat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30" fillId="2" borderId="13" xfId="1" applyFont="1" applyFill="1" applyBorder="1" applyAlignment="1">
      <alignment horizontal="center" wrapText="1"/>
    </xf>
    <xf numFmtId="0" fontId="30" fillId="2" borderId="41" xfId="1" applyFont="1" applyFill="1" applyBorder="1" applyAlignment="1">
      <alignment horizontal="center" wrapText="1"/>
    </xf>
    <xf numFmtId="0" fontId="30" fillId="2" borderId="42" xfId="1" applyFont="1" applyFill="1" applyBorder="1" applyAlignment="1">
      <alignment horizontal="center" wrapText="1"/>
    </xf>
    <xf numFmtId="0" fontId="8" fillId="5" borderId="0" xfId="1" applyFont="1" applyFill="1" applyAlignment="1">
      <alignment vertical="center"/>
    </xf>
    <xf numFmtId="0" fontId="8" fillId="0" borderId="43" xfId="1" applyFont="1" applyBorder="1" applyAlignment="1">
      <alignment vertical="center" wrapText="1"/>
    </xf>
    <xf numFmtId="0" fontId="32" fillId="11" borderId="43" xfId="1" applyFont="1" applyFill="1" applyBorder="1" applyAlignment="1" applyProtection="1">
      <alignment vertical="center" wrapText="1"/>
      <protection locked="0"/>
    </xf>
    <xf numFmtId="165" fontId="8" fillId="0" borderId="43" xfId="1" applyNumberFormat="1" applyFont="1" applyBorder="1" applyAlignment="1" applyProtection="1">
      <alignment horizontal="center" vertical="center" wrapText="1"/>
      <protection locked="0"/>
    </xf>
    <xf numFmtId="165" fontId="8" fillId="0" borderId="43" xfId="1" applyNumberFormat="1" applyFont="1" applyBorder="1" applyAlignment="1" applyProtection="1">
      <alignment horizontal="center" vertical="center"/>
      <protection locked="0"/>
    </xf>
    <xf numFmtId="14" fontId="9" fillId="0" borderId="43" xfId="1" applyNumberFormat="1" applyBorder="1" applyAlignment="1" applyProtection="1">
      <alignment horizontal="center" vertical="center"/>
      <protection locked="0"/>
    </xf>
    <xf numFmtId="0" fontId="9" fillId="0" borderId="44" xfId="1" applyBorder="1" applyAlignment="1" applyProtection="1">
      <alignment horizontal="center" vertical="center"/>
      <protection locked="0"/>
    </xf>
    <xf numFmtId="0" fontId="9" fillId="0" borderId="43" xfId="1" applyBorder="1" applyAlignment="1" applyProtection="1">
      <alignment horizontal="center" vertical="center"/>
      <protection locked="0"/>
    </xf>
    <xf numFmtId="0" fontId="32" fillId="11" borderId="8" xfId="1" applyFont="1" applyFill="1" applyBorder="1" applyAlignment="1" applyProtection="1">
      <alignment vertical="center" wrapText="1"/>
      <protection locked="0"/>
    </xf>
    <xf numFmtId="165" fontId="33" fillId="0" borderId="8" xfId="1" applyNumberFormat="1" applyFont="1" applyBorder="1" applyAlignment="1" applyProtection="1">
      <alignment horizontal="center" vertical="center" wrapText="1"/>
      <protection locked="0"/>
    </xf>
    <xf numFmtId="165" fontId="33" fillId="0" borderId="8" xfId="1" applyNumberFormat="1" applyFont="1" applyBorder="1" applyAlignment="1" applyProtection="1">
      <alignment horizontal="center" vertical="center"/>
      <protection locked="0"/>
    </xf>
    <xf numFmtId="14" fontId="34" fillId="0" borderId="8" xfId="1" applyNumberFormat="1" applyFont="1" applyBorder="1" applyAlignment="1" applyProtection="1">
      <alignment horizontal="center" vertical="center"/>
      <protection locked="0"/>
    </xf>
    <xf numFmtId="0" fontId="34" fillId="0" borderId="8" xfId="1" applyFont="1" applyBorder="1" applyAlignment="1" applyProtection="1">
      <alignment horizontal="center" vertical="center"/>
      <protection locked="0"/>
    </xf>
    <xf numFmtId="0" fontId="35" fillId="11" borderId="8" xfId="1" applyFont="1" applyFill="1" applyBorder="1" applyAlignment="1" applyProtection="1">
      <alignment vertical="center" wrapText="1"/>
      <protection locked="0"/>
    </xf>
    <xf numFmtId="165" fontId="8" fillId="0" borderId="8" xfId="1" applyNumberFormat="1" applyFont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Border="1" applyAlignment="1" applyProtection="1">
      <alignment horizontal="center" vertical="center"/>
      <protection locked="0"/>
    </xf>
    <xf numFmtId="14" fontId="9" fillId="0" borderId="8" xfId="1" applyNumberFormat="1" applyBorder="1" applyAlignment="1" applyProtection="1">
      <alignment horizontal="center" vertical="center"/>
      <protection locked="0"/>
    </xf>
    <xf numFmtId="0" fontId="9" fillId="0" borderId="14" xfId="1" applyBorder="1" applyAlignment="1" applyProtection="1">
      <alignment horizontal="center" vertical="center"/>
      <protection locked="0"/>
    </xf>
    <xf numFmtId="0" fontId="9" fillId="0" borderId="8" xfId="1" applyBorder="1" applyAlignment="1" applyProtection="1">
      <alignment horizontal="center" vertical="center"/>
      <protection locked="0"/>
    </xf>
    <xf numFmtId="8" fontId="8" fillId="0" borderId="8" xfId="1" applyNumberFormat="1" applyFont="1" applyBorder="1" applyAlignment="1">
      <alignment vertical="center"/>
    </xf>
    <xf numFmtId="8" fontId="8" fillId="5" borderId="8" xfId="1" applyNumberFormat="1" applyFont="1" applyFill="1" applyBorder="1" applyAlignment="1">
      <alignment vertical="center"/>
    </xf>
    <xf numFmtId="8" fontId="8" fillId="0" borderId="8" xfId="1" applyNumberFormat="1" applyFont="1" applyBorder="1" applyAlignment="1">
      <alignment vertical="center" wrapText="1"/>
    </xf>
    <xf numFmtId="0" fontId="8" fillId="5" borderId="8" xfId="1" applyFont="1" applyFill="1" applyBorder="1" applyAlignment="1">
      <alignment vertical="center" wrapText="1"/>
    </xf>
    <xf numFmtId="0" fontId="5" fillId="5" borderId="0" xfId="1" applyFont="1" applyFill="1" applyAlignment="1">
      <alignment vertical="center"/>
    </xf>
    <xf numFmtId="165" fontId="5" fillId="0" borderId="8" xfId="1" applyNumberFormat="1" applyFont="1" applyBorder="1" applyAlignment="1" applyProtection="1">
      <alignment horizontal="center" vertical="center"/>
      <protection locked="0"/>
    </xf>
    <xf numFmtId="8" fontId="8" fillId="0" borderId="13" xfId="1" applyNumberFormat="1" applyFont="1" applyBorder="1" applyAlignment="1">
      <alignment vertical="center" wrapText="1"/>
    </xf>
    <xf numFmtId="0" fontId="32" fillId="11" borderId="13" xfId="1" applyFont="1" applyFill="1" applyBorder="1" applyAlignment="1" applyProtection="1">
      <alignment vertical="center" wrapText="1"/>
      <protection locked="0"/>
    </xf>
    <xf numFmtId="165" fontId="8" fillId="0" borderId="13" xfId="1" applyNumberFormat="1" applyFont="1" applyBorder="1" applyAlignment="1" applyProtection="1">
      <alignment horizontal="center" vertical="center" wrapText="1"/>
      <protection locked="0"/>
    </xf>
    <xf numFmtId="165" fontId="8" fillId="0" borderId="13" xfId="1" applyNumberFormat="1" applyFont="1" applyBorder="1" applyAlignment="1" applyProtection="1">
      <alignment horizontal="center" vertical="center"/>
      <protection locked="0"/>
    </xf>
    <xf numFmtId="14" fontId="9" fillId="0" borderId="13" xfId="1" applyNumberFormat="1" applyBorder="1" applyAlignment="1" applyProtection="1">
      <alignment horizontal="center" vertical="center"/>
      <protection locked="0"/>
    </xf>
    <xf numFmtId="14" fontId="9" fillId="0" borderId="40" xfId="1" applyNumberFormat="1" applyBorder="1" applyAlignment="1" applyProtection="1">
      <alignment horizontal="center" vertical="center"/>
      <protection locked="0"/>
    </xf>
    <xf numFmtId="165" fontId="9" fillId="0" borderId="44" xfId="1" applyNumberFormat="1" applyBorder="1" applyAlignment="1" applyProtection="1">
      <alignment horizontal="center" vertical="center"/>
      <protection locked="0"/>
    </xf>
    <xf numFmtId="0" fontId="9" fillId="0" borderId="47" xfId="1" applyBorder="1" applyAlignment="1" applyProtection="1">
      <alignment horizontal="center" vertical="center"/>
      <protection locked="0"/>
    </xf>
    <xf numFmtId="0" fontId="9" fillId="0" borderId="48" xfId="1" applyBorder="1" applyAlignment="1" applyProtection="1">
      <alignment horizontal="center" vertical="center"/>
      <protection locked="0"/>
    </xf>
    <xf numFmtId="8" fontId="8" fillId="0" borderId="8" xfId="3" applyNumberFormat="1" applyFont="1" applyBorder="1" applyAlignment="1" applyProtection="1">
      <alignment horizontal="left"/>
      <protection locked="0"/>
    </xf>
    <xf numFmtId="0" fontId="8" fillId="0" borderId="8" xfId="1" applyFont="1" applyBorder="1" applyAlignment="1">
      <alignment wrapText="1"/>
    </xf>
    <xf numFmtId="165" fontId="9" fillId="0" borderId="14" xfId="1" applyNumberFormat="1" applyBorder="1" applyAlignment="1" applyProtection="1">
      <alignment horizontal="center" vertical="center"/>
      <protection locked="0"/>
    </xf>
    <xf numFmtId="14" fontId="9" fillId="0" borderId="48" xfId="1" applyNumberFormat="1" applyBorder="1" applyAlignment="1" applyProtection="1">
      <alignment horizontal="center" vertical="center"/>
      <protection locked="0"/>
    </xf>
    <xf numFmtId="14" fontId="36" fillId="0" borderId="8" xfId="1" applyNumberFormat="1" applyFont="1" applyBorder="1" applyAlignment="1" applyProtection="1">
      <alignment horizontal="center" vertical="center"/>
      <protection locked="0"/>
    </xf>
    <xf numFmtId="0" fontId="5" fillId="2" borderId="0" xfId="1" applyFont="1" applyFill="1" applyAlignment="1">
      <alignment vertical="center"/>
    </xf>
    <xf numFmtId="165" fontId="8" fillId="5" borderId="8" xfId="1" applyNumberFormat="1" applyFont="1" applyFill="1" applyBorder="1" applyAlignment="1" applyProtection="1">
      <alignment horizontal="center" vertical="center"/>
      <protection locked="0"/>
    </xf>
    <xf numFmtId="0" fontId="11" fillId="0" borderId="8" xfId="1" applyFont="1" applyBorder="1" applyAlignment="1">
      <alignment vertical="center" wrapText="1"/>
    </xf>
    <xf numFmtId="0" fontId="8" fillId="5" borderId="8" xfId="0" applyFont="1" applyFill="1" applyBorder="1" applyAlignment="1" applyProtection="1">
      <alignment vertical="center" wrapText="1"/>
      <protection locked="0"/>
    </xf>
    <xf numFmtId="0" fontId="11" fillId="0" borderId="8" xfId="1" applyFont="1" applyBorder="1" applyAlignment="1" applyProtection="1">
      <alignment vertical="center" wrapText="1"/>
      <protection locked="0"/>
    </xf>
    <xf numFmtId="0" fontId="11" fillId="0" borderId="42" xfId="0" applyFont="1" applyBorder="1" applyAlignment="1" applyProtection="1">
      <alignment vertical="center" wrapText="1"/>
      <protection locked="0"/>
    </xf>
    <xf numFmtId="0" fontId="8" fillId="0" borderId="50" xfId="1" applyFont="1" applyBorder="1" applyAlignment="1">
      <alignment vertical="center"/>
    </xf>
    <xf numFmtId="0" fontId="32" fillId="11" borderId="42" xfId="1" applyFont="1" applyFill="1" applyBorder="1" applyAlignment="1" applyProtection="1">
      <alignment vertical="center" wrapText="1"/>
      <protection locked="0"/>
    </xf>
    <xf numFmtId="165" fontId="8" fillId="0" borderId="42" xfId="1" applyNumberFormat="1" applyFont="1" applyBorder="1" applyAlignment="1" applyProtection="1">
      <alignment horizontal="center" vertical="center" wrapText="1"/>
      <protection locked="0"/>
    </xf>
    <xf numFmtId="165" fontId="8" fillId="0" borderId="42" xfId="1" applyNumberFormat="1" applyFont="1" applyBorder="1" applyAlignment="1" applyProtection="1">
      <alignment horizontal="center" vertical="center"/>
      <protection locked="0"/>
    </xf>
    <xf numFmtId="165" fontId="8" fillId="5" borderId="42" xfId="1" applyNumberFormat="1" applyFont="1" applyFill="1" applyBorder="1" applyAlignment="1" applyProtection="1">
      <alignment horizontal="center" vertical="center"/>
      <protection locked="0"/>
    </xf>
    <xf numFmtId="14" fontId="9" fillId="0" borderId="42" xfId="1" applyNumberFormat="1" applyBorder="1" applyAlignment="1" applyProtection="1">
      <alignment horizontal="center" vertical="center"/>
      <protection locked="0"/>
    </xf>
    <xf numFmtId="0" fontId="9" fillId="0" borderId="51" xfId="1" applyBorder="1" applyAlignment="1" applyProtection="1">
      <alignment horizontal="center" vertical="center"/>
      <protection locked="0"/>
    </xf>
    <xf numFmtId="0" fontId="8" fillId="0" borderId="43" xfId="1" applyFont="1" applyBorder="1" applyAlignment="1">
      <alignment horizontal="left" vertical="center" wrapText="1"/>
    </xf>
    <xf numFmtId="0" fontId="8" fillId="0" borderId="43" xfId="1" applyFont="1" applyBorder="1" applyAlignment="1">
      <alignment vertical="center"/>
    </xf>
    <xf numFmtId="0" fontId="11" fillId="0" borderId="8" xfId="0" applyFont="1" applyBorder="1" applyAlignment="1" applyProtection="1">
      <alignment vertical="center" wrapText="1"/>
      <protection locked="0"/>
    </xf>
    <xf numFmtId="0" fontId="9" fillId="0" borderId="42" xfId="1" applyBorder="1" applyAlignment="1" applyProtection="1">
      <alignment horizontal="center" vertical="center"/>
      <protection locked="0"/>
    </xf>
    <xf numFmtId="165" fontId="9" fillId="0" borderId="41" xfId="1" applyNumberFormat="1" applyBorder="1" applyAlignment="1" applyProtection="1">
      <alignment horizontal="center" vertical="center"/>
      <protection locked="0"/>
    </xf>
    <xf numFmtId="9" fontId="8" fillId="0" borderId="0" xfId="4" applyFont="1" applyAlignment="1">
      <alignment horizontal="center" vertical="center"/>
    </xf>
    <xf numFmtId="0" fontId="9" fillId="0" borderId="0" xfId="1" applyAlignment="1">
      <alignment vertical="center" wrapText="1"/>
    </xf>
    <xf numFmtId="0" fontId="26" fillId="2" borderId="40" xfId="1" applyFont="1" applyFill="1" applyBorder="1" applyAlignment="1">
      <alignment horizontal="center" vertical="center" wrapText="1"/>
    </xf>
    <xf numFmtId="0" fontId="27" fillId="2" borderId="13" xfId="1" applyFont="1" applyFill="1" applyBorder="1" applyAlignment="1">
      <alignment horizontal="center" vertical="center"/>
    </xf>
    <xf numFmtId="0" fontId="27" fillId="2" borderId="40" xfId="1" applyFont="1" applyFill="1" applyBorder="1" applyAlignment="1">
      <alignment horizontal="center" vertical="center"/>
    </xf>
    <xf numFmtId="164" fontId="8" fillId="7" borderId="14" xfId="1" applyNumberFormat="1" applyFont="1" applyFill="1" applyBorder="1" applyAlignment="1">
      <alignment horizontal="center" vertical="center"/>
    </xf>
    <xf numFmtId="0" fontId="7" fillId="11" borderId="52" xfId="1" applyFont="1" applyFill="1" applyBorder="1" applyAlignment="1">
      <alignment horizontal="left" vertical="center" wrapText="1"/>
    </xf>
    <xf numFmtId="8" fontId="7" fillId="0" borderId="8" xfId="3" applyNumberFormat="1" applyFont="1" applyFill="1" applyBorder="1" applyAlignment="1" applyProtection="1">
      <alignment horizontal="left"/>
      <protection locked="0"/>
    </xf>
    <xf numFmtId="8" fontId="8" fillId="0" borderId="8" xfId="3" applyNumberFormat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>
      <alignment wrapText="1"/>
    </xf>
    <xf numFmtId="0" fontId="24" fillId="0" borderId="8" xfId="0" applyFont="1" applyBorder="1"/>
    <xf numFmtId="0" fontId="24" fillId="0" borderId="14" xfId="0" applyFont="1" applyBorder="1"/>
    <xf numFmtId="8" fontId="8" fillId="0" borderId="27" xfId="3" applyNumberFormat="1" applyFont="1" applyFill="1" applyBorder="1" applyAlignment="1" applyProtection="1">
      <alignment horizontal="left"/>
      <protection locked="0"/>
    </xf>
    <xf numFmtId="0" fontId="5" fillId="7" borderId="14" xfId="1" applyFont="1" applyFill="1" applyBorder="1" applyAlignment="1">
      <alignment vertical="center" wrapText="1"/>
    </xf>
    <xf numFmtId="8" fontId="8" fillId="0" borderId="8" xfId="3" applyNumberFormat="1" applyFont="1" applyFill="1" applyBorder="1" applyAlignment="1" applyProtection="1">
      <alignment horizontal="left" vertical="center"/>
      <protection locked="0"/>
    </xf>
    <xf numFmtId="0" fontId="34" fillId="0" borderId="14" xfId="1" applyFont="1" applyBorder="1" applyAlignment="1" applyProtection="1">
      <alignment horizontal="center" vertical="center"/>
      <protection locked="0"/>
    </xf>
    <xf numFmtId="8" fontId="7" fillId="0" borderId="12" xfId="3" applyNumberFormat="1" applyFont="1" applyBorder="1" applyAlignment="1" applyProtection="1">
      <alignment horizontal="left"/>
      <protection locked="0"/>
    </xf>
    <xf numFmtId="8" fontId="8" fillId="0" borderId="34" xfId="3" applyNumberFormat="1" applyFont="1" applyBorder="1" applyAlignment="1" applyProtection="1">
      <alignment horizontal="left"/>
      <protection locked="0"/>
    </xf>
    <xf numFmtId="8" fontId="8" fillId="0" borderId="12" xfId="3" applyNumberFormat="1" applyFont="1" applyBorder="1" applyAlignment="1" applyProtection="1">
      <alignment horizontal="left" vertical="center"/>
      <protection locked="0"/>
    </xf>
    <xf numFmtId="0" fontId="8" fillId="0" borderId="34" xfId="1" applyFont="1" applyBorder="1" applyAlignment="1">
      <alignment horizontal="left" vertical="center"/>
    </xf>
    <xf numFmtId="8" fontId="8" fillId="0" borderId="34" xfId="3" applyNumberFormat="1" applyFont="1" applyBorder="1" applyAlignment="1" applyProtection="1">
      <alignment horizontal="left" vertical="center"/>
      <protection locked="0"/>
    </xf>
    <xf numFmtId="0" fontId="36" fillId="0" borderId="14" xfId="1" applyFont="1" applyBorder="1" applyAlignment="1" applyProtection="1">
      <alignment horizontal="center" vertical="center"/>
      <protection locked="0"/>
    </xf>
    <xf numFmtId="8" fontId="8" fillId="0" borderId="12" xfId="3" applyNumberFormat="1" applyFont="1" applyBorder="1" applyAlignment="1" applyProtection="1">
      <alignment horizontal="left"/>
      <protection locked="0"/>
    </xf>
    <xf numFmtId="0" fontId="8" fillId="0" borderId="14" xfId="1" applyFont="1" applyBorder="1" applyAlignment="1">
      <alignment horizontal="left" wrapText="1"/>
    </xf>
    <xf numFmtId="8" fontId="8" fillId="0" borderId="14" xfId="1" applyNumberFormat="1" applyFont="1" applyBorder="1" applyAlignment="1">
      <alignment horizontal="left" wrapText="1"/>
    </xf>
    <xf numFmtId="8" fontId="8" fillId="0" borderId="12" xfId="3" applyNumberFormat="1" applyFont="1" applyBorder="1" applyAlignment="1" applyProtection="1">
      <alignment horizontal="left" wrapText="1"/>
      <protection locked="0"/>
    </xf>
    <xf numFmtId="8" fontId="8" fillId="0" borderId="14" xfId="1" applyNumberFormat="1" applyFont="1" applyBorder="1" applyAlignment="1">
      <alignment horizontal="left" vertical="center" wrapText="1"/>
    </xf>
    <xf numFmtId="0" fontId="36" fillId="0" borderId="13" xfId="1" applyFont="1" applyBorder="1" applyAlignment="1" applyProtection="1">
      <alignment horizontal="center" vertical="center"/>
      <protection locked="0"/>
    </xf>
    <xf numFmtId="8" fontId="8" fillId="0" borderId="12" xfId="1" applyNumberFormat="1" applyFont="1" applyBorder="1" applyAlignment="1">
      <alignment horizontal="left" vertical="center"/>
    </xf>
    <xf numFmtId="8" fontId="8" fillId="0" borderId="46" xfId="1" applyNumberFormat="1" applyFont="1" applyBorder="1" applyAlignment="1">
      <alignment vertical="center" wrapText="1"/>
    </xf>
    <xf numFmtId="8" fontId="8" fillId="0" borderId="10" xfId="1" applyNumberFormat="1" applyFont="1" applyBorder="1" applyAlignment="1">
      <alignment vertical="center" wrapText="1"/>
    </xf>
    <xf numFmtId="8" fontId="8" fillId="0" borderId="8" xfId="1" applyNumberFormat="1" applyFont="1" applyBorder="1" applyAlignment="1">
      <alignment wrapText="1"/>
    </xf>
    <xf numFmtId="8" fontId="8" fillId="0" borderId="10" xfId="1" applyNumberFormat="1" applyFont="1" applyBorder="1" applyAlignment="1">
      <alignment vertical="center"/>
    </xf>
    <xf numFmtId="8" fontId="8" fillId="5" borderId="0" xfId="1" applyNumberFormat="1" applyFont="1" applyFill="1" applyAlignment="1">
      <alignment vertical="center"/>
    </xf>
    <xf numFmtId="8" fontId="8" fillId="5" borderId="10" xfId="1" applyNumberFormat="1" applyFont="1" applyFill="1" applyBorder="1" applyAlignment="1">
      <alignment vertical="center"/>
    </xf>
    <xf numFmtId="0" fontId="9" fillId="0" borderId="41" xfId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9" fillId="0" borderId="13" xfId="1" applyBorder="1" applyAlignment="1" applyProtection="1">
      <alignment horizontal="center" vertical="center"/>
      <protection locked="0"/>
    </xf>
    <xf numFmtId="0" fontId="9" fillId="0" borderId="40" xfId="1" applyBorder="1" applyAlignment="1" applyProtection="1">
      <alignment horizontal="center" vertical="center"/>
      <protection locked="0"/>
    </xf>
    <xf numFmtId="0" fontId="9" fillId="0" borderId="53" xfId="1" applyBorder="1" applyAlignment="1" applyProtection="1">
      <alignment horizontal="center" vertical="center"/>
      <protection locked="0"/>
    </xf>
    <xf numFmtId="0" fontId="36" fillId="0" borderId="51" xfId="1" applyFont="1" applyBorder="1" applyAlignment="1" applyProtection="1">
      <alignment horizontal="center" vertical="center"/>
      <protection locked="0"/>
    </xf>
    <xf numFmtId="49" fontId="8" fillId="7" borderId="27" xfId="1" applyNumberFormat="1" applyFont="1" applyFill="1" applyBorder="1" applyAlignment="1">
      <alignment horizontal="center" vertical="center"/>
    </xf>
    <xf numFmtId="164" fontId="8" fillId="7" borderId="11" xfId="1" applyNumberFormat="1" applyFont="1" applyFill="1" applyBorder="1" applyAlignment="1" applyProtection="1">
      <alignment horizontal="left" vertical="center"/>
      <protection locked="0"/>
    </xf>
    <xf numFmtId="164" fontId="8" fillId="7" borderId="12" xfId="1" applyNumberFormat="1" applyFont="1" applyFill="1" applyBorder="1" applyAlignment="1">
      <alignment horizontal="center" vertical="center"/>
    </xf>
    <xf numFmtId="8" fontId="5" fillId="7" borderId="12" xfId="3" applyNumberFormat="1" applyFont="1" applyFill="1" applyBorder="1" applyAlignment="1" applyProtection="1">
      <alignment horizontal="left" vertical="center"/>
      <protection locked="0"/>
    </xf>
    <xf numFmtId="164" fontId="8" fillId="7" borderId="11" xfId="1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left" vertical="center"/>
    </xf>
    <xf numFmtId="164" fontId="8" fillId="5" borderId="10" xfId="1" applyNumberFormat="1" applyFont="1" applyFill="1" applyBorder="1" applyAlignment="1">
      <alignment horizontal="right" vertical="center"/>
    </xf>
    <xf numFmtId="20" fontId="8" fillId="0" borderId="54" xfId="0" applyNumberFormat="1" applyFont="1" applyFill="1" applyBorder="1" applyAlignment="1"/>
    <xf numFmtId="0" fontId="37" fillId="15" borderId="12" xfId="0" applyFont="1" applyFill="1" applyBorder="1" applyAlignment="1">
      <alignment textRotation="90"/>
    </xf>
    <xf numFmtId="20" fontId="38" fillId="15" borderId="27" xfId="0" applyNumberFormat="1" applyFont="1" applyFill="1" applyBorder="1"/>
    <xf numFmtId="20" fontId="38" fillId="15" borderId="11" xfId="0" applyNumberFormat="1" applyFont="1" applyFill="1" applyBorder="1"/>
    <xf numFmtId="0" fontId="39" fillId="15" borderId="11" xfId="0" applyFont="1" applyFill="1" applyBorder="1" applyAlignment="1">
      <alignment wrapText="1"/>
    </xf>
    <xf numFmtId="0" fontId="38" fillId="15" borderId="11" xfId="0" applyFont="1" applyFill="1" applyBorder="1" applyAlignment="1">
      <alignment wrapText="1"/>
    </xf>
    <xf numFmtId="164" fontId="38" fillId="7" borderId="8" xfId="1" applyNumberFormat="1" applyFont="1" applyFill="1" applyBorder="1" applyAlignment="1">
      <alignment horizontal="center" vertical="center"/>
    </xf>
    <xf numFmtId="0" fontId="38" fillId="15" borderId="27" xfId="0" quotePrefix="1" applyFont="1" applyFill="1" applyBorder="1"/>
    <xf numFmtId="0" fontId="37" fillId="12" borderId="12" xfId="0" applyFont="1" applyFill="1" applyBorder="1" applyAlignment="1">
      <alignment textRotation="90"/>
    </xf>
    <xf numFmtId="164" fontId="38" fillId="5" borderId="14" xfId="1" applyNumberFormat="1" applyFont="1" applyFill="1" applyBorder="1" applyAlignment="1">
      <alignment horizontal="right" vertical="center"/>
    </xf>
    <xf numFmtId="164" fontId="38" fillId="5" borderId="10" xfId="1" applyNumberFormat="1" applyFont="1" applyFill="1" applyBorder="1" applyAlignment="1">
      <alignment horizontal="right" vertical="center"/>
    </xf>
    <xf numFmtId="20" fontId="38" fillId="0" borderId="11" xfId="0" applyNumberFormat="1" applyFont="1" applyBorder="1"/>
    <xf numFmtId="0" fontId="40" fillId="0" borderId="11" xfId="0" applyFont="1" applyBorder="1"/>
    <xf numFmtId="0" fontId="38" fillId="0" borderId="11" xfId="0" applyFont="1" applyBorder="1"/>
    <xf numFmtId="49" fontId="38" fillId="5" borderId="23" xfId="1" applyNumberFormat="1" applyFont="1" applyFill="1" applyBorder="1" applyAlignment="1">
      <alignment horizontal="center" vertical="center"/>
    </xf>
    <xf numFmtId="49" fontId="38" fillId="0" borderId="23" xfId="1" applyNumberFormat="1" applyFont="1" applyBorder="1" applyAlignment="1">
      <alignment horizontal="center" vertical="center"/>
    </xf>
    <xf numFmtId="164" fontId="38" fillId="0" borderId="10" xfId="1" applyNumberFormat="1" applyFont="1" applyBorder="1" applyAlignment="1">
      <alignment horizontal="left" vertical="center"/>
    </xf>
    <xf numFmtId="165" fontId="23" fillId="0" borderId="8" xfId="1" applyNumberFormat="1" applyFont="1" applyBorder="1" applyAlignment="1" applyProtection="1">
      <alignment horizontal="center" vertical="center" wrapText="1"/>
      <protection locked="0"/>
    </xf>
    <xf numFmtId="49" fontId="8" fillId="5" borderId="27" xfId="1" applyNumberFormat="1" applyFont="1" applyFill="1" applyBorder="1" applyAlignment="1">
      <alignment horizontal="center" vertical="center"/>
    </xf>
    <xf numFmtId="164" fontId="8" fillId="5" borderId="11" xfId="1" applyNumberFormat="1" applyFont="1" applyFill="1" applyBorder="1" applyAlignment="1" applyProtection="1">
      <alignment horizontal="left" vertical="center"/>
      <protection locked="0"/>
    </xf>
    <xf numFmtId="164" fontId="8" fillId="5" borderId="11" xfId="1" applyNumberFormat="1" applyFont="1" applyFill="1" applyBorder="1" applyAlignment="1">
      <alignment horizontal="center" vertical="center"/>
    </xf>
    <xf numFmtId="0" fontId="0" fillId="7" borderId="0" xfId="0" applyFill="1"/>
    <xf numFmtId="164" fontId="8" fillId="2" borderId="14" xfId="1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/>
    <xf numFmtId="164" fontId="13" fillId="4" borderId="8" xfId="1" applyNumberFormat="1" applyFont="1" applyFill="1" applyBorder="1" applyAlignment="1">
      <alignment horizontal="center" vertical="center" textRotation="90"/>
    </xf>
    <xf numFmtId="164" fontId="5" fillId="7" borderId="8" xfId="1" applyNumberFormat="1" applyFont="1" applyFill="1" applyBorder="1" applyAlignment="1">
      <alignment textRotation="90"/>
    </xf>
    <xf numFmtId="164" fontId="8" fillId="5" borderId="14" xfId="1" applyNumberFormat="1" applyFont="1" applyFill="1" applyBorder="1" applyAlignment="1" applyProtection="1">
      <alignment horizontal="right" vertical="center"/>
      <protection locked="0"/>
    </xf>
    <xf numFmtId="0" fontId="4" fillId="2" borderId="12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left" vertical="center"/>
    </xf>
    <xf numFmtId="0" fontId="8" fillId="5" borderId="0" xfId="1" applyFont="1" applyFill="1" applyAlignment="1">
      <alignment horizontal="center" vertical="center"/>
    </xf>
    <xf numFmtId="49" fontId="8" fillId="7" borderId="26" xfId="1" applyNumberFormat="1" applyFont="1" applyFill="1" applyBorder="1" applyAlignment="1">
      <alignment horizontal="center" vertical="center"/>
    </xf>
    <xf numFmtId="0" fontId="8" fillId="8" borderId="55" xfId="1" applyFont="1" applyFill="1" applyBorder="1" applyAlignment="1">
      <alignment vertical="center"/>
    </xf>
    <xf numFmtId="0" fontId="8" fillId="7" borderId="8" xfId="1" applyFont="1" applyFill="1" applyBorder="1" applyAlignment="1">
      <alignment horizontal="left" vertical="center"/>
    </xf>
    <xf numFmtId="0" fontId="5" fillId="2" borderId="8" xfId="1" applyFont="1" applyFill="1" applyBorder="1" applyAlignment="1" applyProtection="1">
      <alignment vertical="center" wrapText="1"/>
      <protection locked="0"/>
    </xf>
    <xf numFmtId="0" fontId="8" fillId="0" borderId="12" xfId="1" applyFont="1" applyBorder="1" applyAlignment="1">
      <alignment vertical="center"/>
    </xf>
    <xf numFmtId="8" fontId="8" fillId="0" borderId="12" xfId="3" applyNumberFormat="1" applyFont="1" applyFill="1" applyBorder="1" applyAlignment="1" applyProtection="1">
      <alignment horizontal="left"/>
      <protection locked="0"/>
    </xf>
    <xf numFmtId="0" fontId="8" fillId="0" borderId="12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left" wrapText="1"/>
    </xf>
    <xf numFmtId="0" fontId="8" fillId="8" borderId="39" xfId="1" applyFont="1" applyFill="1" applyBorder="1" applyAlignment="1">
      <alignment vertical="center"/>
    </xf>
    <xf numFmtId="0" fontId="15" fillId="2" borderId="11" xfId="1" applyFont="1" applyFill="1" applyBorder="1" applyAlignment="1">
      <alignment horizontal="center" vertical="center"/>
    </xf>
    <xf numFmtId="164" fontId="8" fillId="11" borderId="10" xfId="1" applyNumberFormat="1" applyFont="1" applyFill="1" applyBorder="1" applyAlignment="1">
      <alignment horizontal="left" vertical="center"/>
    </xf>
    <xf numFmtId="164" fontId="8" fillId="0" borderId="10" xfId="1" applyNumberFormat="1" applyFont="1" applyBorder="1" applyAlignment="1">
      <alignment horizontal="left"/>
    </xf>
    <xf numFmtId="164" fontId="8" fillId="0" borderId="10" xfId="1" applyNumberFormat="1" applyFont="1" applyBorder="1" applyAlignment="1">
      <alignment horizontal="center" vertical="center"/>
    </xf>
    <xf numFmtId="164" fontId="8" fillId="0" borderId="10" xfId="1" applyNumberFormat="1" applyFont="1" applyFill="1" applyBorder="1" applyAlignment="1">
      <alignment horizontal="center" vertical="center"/>
    </xf>
    <xf numFmtId="0" fontId="8" fillId="7" borderId="56" xfId="1" applyFont="1" applyFill="1" applyBorder="1" applyAlignment="1">
      <alignment vertical="center"/>
    </xf>
    <xf numFmtId="0" fontId="8" fillId="7" borderId="12" xfId="1" applyFont="1" applyFill="1" applyBorder="1" applyAlignment="1">
      <alignment vertical="center" wrapText="1"/>
    </xf>
    <xf numFmtId="0" fontId="8" fillId="0" borderId="56" xfId="1" applyFont="1" applyFill="1" applyBorder="1" applyAlignment="1">
      <alignment vertical="center"/>
    </xf>
    <xf numFmtId="8" fontId="8" fillId="0" borderId="56" xfId="3" applyNumberFormat="1" applyFont="1" applyFill="1" applyBorder="1" applyAlignment="1" applyProtection="1">
      <alignment horizontal="left" vertical="center"/>
      <protection locked="0"/>
    </xf>
    <xf numFmtId="0" fontId="8" fillId="2" borderId="8" xfId="1" applyFont="1" applyFill="1" applyBorder="1" applyAlignment="1">
      <alignment vertical="center" wrapText="1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Border="1" applyAlignment="1" applyProtection="1">
      <alignment horizontal="left" vertical="center"/>
      <protection locked="0"/>
    </xf>
    <xf numFmtId="0" fontId="8" fillId="0" borderId="8" xfId="1" applyFont="1" applyBorder="1" applyAlignment="1">
      <alignment horizontal="left" vertical="center" wrapText="1"/>
    </xf>
    <xf numFmtId="0" fontId="8" fillId="0" borderId="10" xfId="0" applyFont="1" applyFill="1" applyBorder="1" applyAlignment="1"/>
    <xf numFmtId="20" fontId="8" fillId="15" borderId="57" xfId="0" applyNumberFormat="1" applyFont="1" applyFill="1" applyBorder="1" applyAlignment="1"/>
    <xf numFmtId="0" fontId="5" fillId="2" borderId="8" xfId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16" fillId="8" borderId="14" xfId="1" applyFont="1" applyFill="1" applyBorder="1" applyAlignment="1">
      <alignment horizontal="center" vertical="center"/>
    </xf>
    <xf numFmtId="0" fontId="16" fillId="8" borderId="23" xfId="1" applyFont="1" applyFill="1" applyBorder="1" applyAlignment="1">
      <alignment horizontal="center" vertical="center"/>
    </xf>
    <xf numFmtId="0" fontId="16" fillId="8" borderId="10" xfId="1" applyFont="1" applyFill="1" applyBorder="1" applyAlignment="1">
      <alignment horizontal="center" vertical="center"/>
    </xf>
    <xf numFmtId="0" fontId="16" fillId="8" borderId="40" xfId="1" applyFont="1" applyFill="1" applyBorder="1" applyAlignment="1">
      <alignment horizontal="center" vertical="center"/>
    </xf>
    <xf numFmtId="0" fontId="16" fillId="8" borderId="26" xfId="1" applyFont="1" applyFill="1" applyBorder="1" applyAlignment="1">
      <alignment horizontal="center" vertical="center"/>
    </xf>
    <xf numFmtId="0" fontId="16" fillId="8" borderId="39" xfId="1" applyFont="1" applyFill="1" applyBorder="1" applyAlignment="1">
      <alignment horizontal="center" vertical="center"/>
    </xf>
    <xf numFmtId="0" fontId="16" fillId="8" borderId="14" xfId="1" applyFont="1" applyFill="1" applyBorder="1" applyAlignment="1">
      <alignment horizontal="center" vertical="center" wrapText="1"/>
    </xf>
    <xf numFmtId="0" fontId="16" fillId="8" borderId="23" xfId="1" applyFont="1" applyFill="1" applyBorder="1" applyAlignment="1">
      <alignment horizontal="center" vertical="center" wrapText="1"/>
    </xf>
    <xf numFmtId="0" fontId="16" fillId="8" borderId="10" xfId="1" applyFont="1" applyFill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textRotation="90" wrapText="1"/>
    </xf>
    <xf numFmtId="0" fontId="31" fillId="0" borderId="7" xfId="1" applyFont="1" applyBorder="1" applyAlignment="1">
      <alignment horizontal="center" vertical="center" textRotation="90" wrapText="1"/>
    </xf>
    <xf numFmtId="0" fontId="31" fillId="0" borderId="45" xfId="1" applyFont="1" applyBorder="1" applyAlignment="1">
      <alignment horizontal="center" vertical="center" textRotation="90" wrapText="1"/>
    </xf>
    <xf numFmtId="0" fontId="31" fillId="0" borderId="24" xfId="1" applyFont="1" applyBorder="1" applyAlignment="1">
      <alignment horizontal="center" vertical="center" textRotation="90" wrapText="1"/>
    </xf>
    <xf numFmtId="0" fontId="31" fillId="0" borderId="49" xfId="1" applyFont="1" applyBorder="1" applyAlignment="1">
      <alignment horizontal="center" vertical="center" textRotation="90" wrapText="1"/>
    </xf>
    <xf numFmtId="0" fontId="31" fillId="0" borderId="25" xfId="1" applyFont="1" applyBorder="1" applyAlignment="1">
      <alignment horizontal="center" vertical="center" textRotation="90" wrapText="1"/>
    </xf>
    <xf numFmtId="0" fontId="16" fillId="8" borderId="8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16" fillId="8" borderId="15" xfId="1" applyFont="1" applyFill="1" applyBorder="1" applyAlignment="1">
      <alignment horizontal="center" vertical="center"/>
    </xf>
    <xf numFmtId="0" fontId="16" fillId="8" borderId="16" xfId="1" applyFont="1" applyFill="1" applyBorder="1" applyAlignment="1">
      <alignment horizontal="center" vertical="center"/>
    </xf>
    <xf numFmtId="0" fontId="16" fillId="8" borderId="17" xfId="1" applyFont="1" applyFill="1" applyBorder="1" applyAlignment="1">
      <alignment horizontal="center" vertical="center"/>
    </xf>
  </cellXfs>
  <cellStyles count="5">
    <cellStyle name="Normal" xfId="0" builtinId="0"/>
    <cellStyle name="Normal 3 2" xfId="1" xr:uid="{00000000-0005-0000-0000-000001000000}"/>
    <cellStyle name="Normal 6" xfId="3" xr:uid="{00000000-0005-0000-0000-000002000000}"/>
    <cellStyle name="Percent" xfId="4" builtinId="5"/>
    <cellStyle name="Percent 2" xfId="2" xr:uid="{00000000-0005-0000-0000-000004000000}"/>
  </cellStyles>
  <dxfs count="12"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numFmt numFmtId="19" formatCode="m/d/yyyy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FF"/>
      <color rgb="FFFFFF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190883</xdr:colOff>
      <xdr:row>10</xdr:row>
      <xdr:rowOff>171316</xdr:rowOff>
    </xdr:from>
    <xdr:ext cx="6668941" cy="178292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F8BC501-D160-4075-A521-D467B87843B8}"/>
            </a:ext>
          </a:extLst>
        </xdr:cNvPr>
        <xdr:cNvSpPr/>
      </xdr:nvSpPr>
      <xdr:spPr>
        <a:xfrm rot="19474078">
          <a:off x="11779633" y="2256233"/>
          <a:ext cx="6668941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Darnell updates when </a:t>
          </a:r>
        </a:p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registration begins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H50" totalsRowShown="0" headerRowDxfId="7" tableBorderDxfId="6">
  <autoFilter ref="B4:H50" xr:uid="{00000000-0009-0000-0100-000001000000}"/>
  <tableColumns count="7">
    <tableColumn id="1" xr3:uid="{00000000-0010-0000-0000-000001000000}" name="Main Deliverable" dataDxfId="5"/>
    <tableColumn id="2" xr3:uid="{00000000-0010-0000-0000-000002000000}" name="Action Items"/>
    <tableColumn id="4" xr3:uid="{00000000-0010-0000-0000-000004000000}" name="Who's Responsible?" dataDxfId="4"/>
    <tableColumn id="5" xr3:uid="{00000000-0010-0000-0000-000005000000}" name="Notified?" dataDxfId="3"/>
    <tableColumn id="6" xr3:uid="{00000000-0010-0000-0000-000006000000}" name="Due Date" dataDxfId="2"/>
    <tableColumn id="7" xr3:uid="{00000000-0010-0000-0000-000007000000}" name="Complete?" dataDxfId="1"/>
    <tableColumn id="8" xr3:uid="{00000000-0010-0000-0000-000008000000}" name="Notes/Last Touch" dataDxfId="0"/>
  </tableColumns>
  <tableStyleInfo name="TableStyleDark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J50"/>
  <sheetViews>
    <sheetView showGridLines="0" topLeftCell="A4" zoomScale="90" zoomScaleNormal="90" workbookViewId="0">
      <selection activeCell="F20" sqref="F20"/>
    </sheetView>
  </sheetViews>
  <sheetFormatPr defaultRowHeight="15"/>
  <cols>
    <col min="1" max="1" width="9.5703125" bestFit="1" customWidth="1"/>
    <col min="2" max="2" width="22.42578125" customWidth="1"/>
    <col min="3" max="3" width="27.5703125" customWidth="1"/>
    <col min="4" max="4" width="21.42578125" customWidth="1"/>
    <col min="5" max="7" width="18.5703125" customWidth="1"/>
    <col min="8" max="8" width="82.5703125" customWidth="1"/>
    <col min="9" max="23" width="15.5703125" customWidth="1"/>
  </cols>
  <sheetData>
    <row r="1" spans="1:10" ht="15.75" thickBot="1">
      <c r="A1" s="1">
        <f ca="1">TODAY()</f>
        <v>45182</v>
      </c>
    </row>
    <row r="2" spans="1:10" ht="15" customHeight="1">
      <c r="B2" s="394" t="s">
        <v>0</v>
      </c>
      <c r="C2" s="395"/>
      <c r="D2" s="395"/>
      <c r="E2" s="395"/>
      <c r="F2" s="395"/>
      <c r="G2" s="395"/>
      <c r="H2" s="396"/>
    </row>
    <row r="3" spans="1:10" ht="15.75" customHeight="1" thickBot="1">
      <c r="B3" s="397"/>
      <c r="C3" s="398"/>
      <c r="D3" s="398"/>
      <c r="E3" s="398"/>
      <c r="F3" s="398"/>
      <c r="G3" s="398"/>
      <c r="H3" s="399"/>
    </row>
    <row r="4" spans="1:10" s="2" customFormat="1" ht="15.75" thickBot="1">
      <c r="B4" s="17" t="s">
        <v>1</v>
      </c>
      <c r="C4" s="17" t="s">
        <v>2</v>
      </c>
      <c r="D4" s="119" t="s">
        <v>3</v>
      </c>
      <c r="E4" s="119" t="s">
        <v>4</v>
      </c>
      <c r="F4" s="119" t="s">
        <v>5</v>
      </c>
      <c r="G4" s="119" t="s">
        <v>6</v>
      </c>
      <c r="H4" s="120" t="s">
        <v>7</v>
      </c>
    </row>
    <row r="5" spans="1:10" ht="15.75" thickBot="1">
      <c r="B5" s="109" t="s">
        <v>8</v>
      </c>
      <c r="C5" s="4" t="s">
        <v>9</v>
      </c>
      <c r="D5" s="8" t="s">
        <v>10</v>
      </c>
      <c r="E5" s="20" t="s">
        <v>11</v>
      </c>
      <c r="F5" s="13">
        <v>44389</v>
      </c>
      <c r="G5" s="20" t="s">
        <v>11</v>
      </c>
      <c r="H5" s="121"/>
      <c r="J5" s="6"/>
    </row>
    <row r="6" spans="1:10">
      <c r="B6" s="110"/>
      <c r="C6" s="3" t="s">
        <v>12</v>
      </c>
      <c r="D6" s="9" t="s">
        <v>10</v>
      </c>
      <c r="E6" s="21" t="s">
        <v>11</v>
      </c>
      <c r="F6" s="13">
        <v>44390</v>
      </c>
      <c r="G6" s="21" t="s">
        <v>11</v>
      </c>
      <c r="H6" s="122"/>
      <c r="J6" s="6"/>
    </row>
    <row r="7" spans="1:10" ht="15.75" thickBot="1">
      <c r="B7" s="111"/>
      <c r="C7" s="5"/>
      <c r="D7" s="10"/>
      <c r="E7" s="112"/>
      <c r="F7" s="16"/>
      <c r="G7" s="112"/>
      <c r="H7" s="123"/>
      <c r="J7" s="3"/>
    </row>
    <row r="8" spans="1:10">
      <c r="B8" s="109" t="s">
        <v>13</v>
      </c>
      <c r="C8" s="4" t="s">
        <v>14</v>
      </c>
      <c r="D8" s="8" t="s">
        <v>10</v>
      </c>
      <c r="E8" s="20" t="s">
        <v>11</v>
      </c>
      <c r="F8" s="13">
        <v>44409</v>
      </c>
      <c r="G8" s="20" t="s">
        <v>15</v>
      </c>
      <c r="H8" s="121" t="s">
        <v>16</v>
      </c>
      <c r="J8" s="6"/>
    </row>
    <row r="9" spans="1:10">
      <c r="B9" s="110"/>
      <c r="C9" s="7" t="s">
        <v>17</v>
      </c>
      <c r="D9" s="9" t="s">
        <v>10</v>
      </c>
      <c r="E9" s="22" t="s">
        <v>11</v>
      </c>
      <c r="F9" s="14">
        <v>44409</v>
      </c>
      <c r="G9" s="22" t="s">
        <v>15</v>
      </c>
      <c r="H9" s="122" t="s">
        <v>16</v>
      </c>
      <c r="J9" s="6"/>
    </row>
    <row r="10" spans="1:10" ht="15.75" thickBot="1">
      <c r="B10" s="111"/>
      <c r="C10" s="5"/>
      <c r="D10" s="10"/>
      <c r="E10" s="112"/>
      <c r="F10" s="16"/>
      <c r="G10" s="112"/>
      <c r="H10" s="123"/>
      <c r="J10" s="3"/>
    </row>
    <row r="11" spans="1:10" ht="15.75" thickBot="1">
      <c r="B11" s="109" t="s">
        <v>18</v>
      </c>
      <c r="C11" s="4" t="s">
        <v>19</v>
      </c>
      <c r="D11" s="8" t="s">
        <v>10</v>
      </c>
      <c r="E11" s="20" t="s">
        <v>11</v>
      </c>
      <c r="F11" s="15">
        <v>44390</v>
      </c>
      <c r="G11" s="20" t="s">
        <v>15</v>
      </c>
      <c r="H11" s="121" t="s">
        <v>20</v>
      </c>
      <c r="J11" s="6"/>
    </row>
    <row r="12" spans="1:10">
      <c r="B12" s="110"/>
      <c r="C12" s="4" t="s">
        <v>21</v>
      </c>
      <c r="D12" s="9" t="s">
        <v>10</v>
      </c>
      <c r="E12" s="22" t="s">
        <v>15</v>
      </c>
      <c r="F12" s="13">
        <v>44482</v>
      </c>
      <c r="G12" s="22" t="s">
        <v>15</v>
      </c>
      <c r="H12" s="122"/>
      <c r="J12" s="6"/>
    </row>
    <row r="13" spans="1:10" ht="15.75" thickBot="1">
      <c r="B13" s="111"/>
      <c r="C13" s="5"/>
      <c r="D13" s="10"/>
      <c r="E13" s="112"/>
      <c r="F13" s="16"/>
      <c r="G13" s="112"/>
      <c r="H13" s="123"/>
      <c r="J13" s="3"/>
    </row>
    <row r="14" spans="1:10" ht="15.75" thickBot="1">
      <c r="B14" s="109" t="s">
        <v>22</v>
      </c>
      <c r="C14" s="4" t="s">
        <v>23</v>
      </c>
      <c r="D14" s="8" t="s">
        <v>10</v>
      </c>
      <c r="E14" s="20" t="s">
        <v>15</v>
      </c>
      <c r="F14" s="13">
        <v>44440</v>
      </c>
      <c r="G14" s="20" t="s">
        <v>15</v>
      </c>
      <c r="H14" s="121" t="s">
        <v>24</v>
      </c>
      <c r="J14" s="6"/>
    </row>
    <row r="15" spans="1:10" ht="15.75" thickBot="1">
      <c r="B15" s="110"/>
      <c r="C15" s="3" t="s">
        <v>25</v>
      </c>
      <c r="D15" s="9" t="s">
        <v>10</v>
      </c>
      <c r="E15" s="22" t="s">
        <v>11</v>
      </c>
      <c r="F15" s="13">
        <v>44440</v>
      </c>
      <c r="G15" s="22" t="s">
        <v>11</v>
      </c>
      <c r="H15" s="121" t="s">
        <v>24</v>
      </c>
      <c r="J15" s="6"/>
    </row>
    <row r="16" spans="1:10" ht="15.75" thickBot="1">
      <c r="B16" s="110"/>
      <c r="C16" s="3" t="s">
        <v>26</v>
      </c>
      <c r="D16" s="9" t="s">
        <v>10</v>
      </c>
      <c r="E16" s="22" t="s">
        <v>11</v>
      </c>
      <c r="F16" s="13">
        <v>44440</v>
      </c>
      <c r="G16" s="22" t="s">
        <v>11</v>
      </c>
      <c r="H16" s="121" t="s">
        <v>24</v>
      </c>
      <c r="J16" s="6"/>
    </row>
    <row r="17" spans="2:10">
      <c r="B17" s="110"/>
      <c r="C17" s="7" t="s">
        <v>27</v>
      </c>
      <c r="D17" s="9" t="s">
        <v>10</v>
      </c>
      <c r="E17" s="22" t="s">
        <v>11</v>
      </c>
      <c r="F17" s="13">
        <v>44440</v>
      </c>
      <c r="G17" s="22" t="s">
        <v>11</v>
      </c>
      <c r="H17" s="121" t="s">
        <v>24</v>
      </c>
      <c r="J17" s="6"/>
    </row>
    <row r="18" spans="2:10">
      <c r="B18" s="110"/>
      <c r="C18" s="7" t="s">
        <v>28</v>
      </c>
      <c r="D18" s="9" t="s">
        <v>10</v>
      </c>
      <c r="E18" s="23" t="s">
        <v>15</v>
      </c>
      <c r="F18" s="15">
        <v>44484</v>
      </c>
      <c r="G18" s="23" t="s">
        <v>15</v>
      </c>
      <c r="H18" s="125" t="s">
        <v>29</v>
      </c>
      <c r="J18" s="6"/>
    </row>
    <row r="19" spans="2:10" ht="15.75" thickBot="1">
      <c r="B19" s="111"/>
      <c r="C19" s="5"/>
      <c r="D19" s="10"/>
      <c r="E19" s="112"/>
      <c r="F19" s="16"/>
      <c r="G19" s="112"/>
      <c r="H19" s="123"/>
      <c r="J19" s="3"/>
    </row>
    <row r="20" spans="2:10">
      <c r="B20" s="109" t="s">
        <v>30</v>
      </c>
      <c r="C20" s="4"/>
      <c r="D20" s="8"/>
      <c r="E20" s="20" t="s">
        <v>15</v>
      </c>
      <c r="F20" s="13">
        <v>44390</v>
      </c>
      <c r="G20" s="20" t="s">
        <v>15</v>
      </c>
      <c r="H20" s="121" t="s">
        <v>31</v>
      </c>
      <c r="J20" s="6"/>
    </row>
    <row r="21" spans="2:10">
      <c r="B21" s="110"/>
      <c r="C21" s="3"/>
      <c r="D21" s="9"/>
      <c r="E21" s="22"/>
      <c r="F21" s="14"/>
      <c r="G21" s="22"/>
      <c r="H21" s="122"/>
      <c r="J21" s="6"/>
    </row>
    <row r="22" spans="2:10" ht="15.75" thickBot="1">
      <c r="B22" s="111"/>
      <c r="C22" s="5"/>
      <c r="D22" s="10"/>
      <c r="E22" s="112"/>
      <c r="F22" s="16"/>
      <c r="G22" s="112"/>
      <c r="H22" s="123"/>
      <c r="J22" s="3"/>
    </row>
    <row r="23" spans="2:10">
      <c r="B23" s="109" t="s">
        <v>32</v>
      </c>
      <c r="C23" s="4" t="s">
        <v>33</v>
      </c>
      <c r="D23" s="8" t="s">
        <v>34</v>
      </c>
      <c r="E23" s="20" t="s">
        <v>11</v>
      </c>
      <c r="F23" s="13">
        <v>44390</v>
      </c>
      <c r="G23" s="20" t="s">
        <v>11</v>
      </c>
      <c r="H23" s="121" t="s">
        <v>35</v>
      </c>
      <c r="J23" s="6"/>
    </row>
    <row r="24" spans="2:10">
      <c r="B24" s="110"/>
      <c r="C24" s="3" t="s">
        <v>36</v>
      </c>
      <c r="D24" s="9" t="s">
        <v>10</v>
      </c>
      <c r="E24" s="22" t="s">
        <v>15</v>
      </c>
      <c r="F24" s="14">
        <v>44390</v>
      </c>
      <c r="G24" s="22" t="s">
        <v>15</v>
      </c>
      <c r="H24" s="122"/>
      <c r="J24" s="6"/>
    </row>
    <row r="25" spans="2:10">
      <c r="B25" s="113"/>
      <c r="C25" s="3" t="s">
        <v>37</v>
      </c>
      <c r="D25" s="9"/>
      <c r="E25" s="22" t="s">
        <v>15</v>
      </c>
      <c r="F25" s="14">
        <v>44390</v>
      </c>
      <c r="G25" s="22" t="s">
        <v>15</v>
      </c>
      <c r="H25" s="122"/>
      <c r="J25" s="3"/>
    </row>
    <row r="26" spans="2:10">
      <c r="B26" s="110"/>
      <c r="C26" s="7" t="s">
        <v>38</v>
      </c>
      <c r="D26" s="9"/>
      <c r="E26" s="22" t="s">
        <v>15</v>
      </c>
      <c r="F26" s="14">
        <v>44390</v>
      </c>
      <c r="G26" s="22" t="s">
        <v>15</v>
      </c>
      <c r="H26" s="122"/>
      <c r="J26" s="6"/>
    </row>
    <row r="27" spans="2:10">
      <c r="B27" s="110"/>
      <c r="C27" s="7" t="s">
        <v>39</v>
      </c>
      <c r="D27" s="9"/>
      <c r="E27" s="22" t="s">
        <v>15</v>
      </c>
      <c r="F27" s="14">
        <v>44482</v>
      </c>
      <c r="G27" s="22" t="s">
        <v>15</v>
      </c>
      <c r="H27" s="122"/>
      <c r="J27" s="3"/>
    </row>
    <row r="28" spans="2:10">
      <c r="B28" s="110"/>
      <c r="C28" s="7" t="s">
        <v>40</v>
      </c>
      <c r="D28" s="9"/>
      <c r="E28" s="22" t="s">
        <v>11</v>
      </c>
      <c r="F28" s="14">
        <v>44390</v>
      </c>
      <c r="G28" s="22" t="s">
        <v>15</v>
      </c>
      <c r="H28" s="122"/>
      <c r="J28" s="6"/>
    </row>
    <row r="29" spans="2:10">
      <c r="B29" s="110"/>
      <c r="C29" s="7" t="s">
        <v>41</v>
      </c>
      <c r="D29" s="9"/>
      <c r="E29" s="22" t="s">
        <v>11</v>
      </c>
      <c r="F29" s="14">
        <v>44390</v>
      </c>
      <c r="G29" s="22" t="s">
        <v>15</v>
      </c>
      <c r="H29" s="122"/>
      <c r="J29" s="6"/>
    </row>
    <row r="30" spans="2:10" ht="15.75" thickBot="1">
      <c r="B30" s="111"/>
      <c r="C30" s="5"/>
      <c r="D30" s="10"/>
      <c r="E30" s="112"/>
      <c r="F30" s="16"/>
      <c r="G30" s="112"/>
      <c r="H30" s="123"/>
      <c r="J30" s="3"/>
    </row>
    <row r="31" spans="2:10">
      <c r="B31" s="109" t="s">
        <v>42</v>
      </c>
      <c r="C31" s="4" t="s">
        <v>43</v>
      </c>
      <c r="D31" s="8" t="s">
        <v>10</v>
      </c>
      <c r="E31" s="20" t="s">
        <v>11</v>
      </c>
      <c r="F31" s="13">
        <v>44474</v>
      </c>
      <c r="G31" s="20" t="s">
        <v>15</v>
      </c>
      <c r="H31" s="121" t="s">
        <v>44</v>
      </c>
      <c r="J31" s="6"/>
    </row>
    <row r="32" spans="2:10">
      <c r="B32" s="110"/>
      <c r="C32" s="7" t="s">
        <v>45</v>
      </c>
      <c r="D32" s="9" t="s">
        <v>10</v>
      </c>
      <c r="E32" s="22" t="s">
        <v>11</v>
      </c>
      <c r="F32" s="14">
        <v>44475</v>
      </c>
      <c r="G32" s="22" t="s">
        <v>15</v>
      </c>
      <c r="H32" s="122" t="s">
        <v>46</v>
      </c>
      <c r="J32" s="6"/>
    </row>
    <row r="33" spans="2:10" ht="15.75" thickBot="1">
      <c r="B33" s="114"/>
      <c r="C33" s="5"/>
      <c r="D33" s="10"/>
      <c r="E33" s="112"/>
      <c r="F33" s="16"/>
      <c r="G33" s="112"/>
      <c r="H33" s="123"/>
      <c r="J33" s="6"/>
    </row>
    <row r="34" spans="2:10">
      <c r="B34" s="109" t="s">
        <v>47</v>
      </c>
      <c r="C34" s="115" t="s">
        <v>48</v>
      </c>
      <c r="D34" s="8"/>
      <c r="E34" s="20" t="s">
        <v>15</v>
      </c>
      <c r="F34" s="13">
        <v>44390</v>
      </c>
      <c r="G34" s="20" t="s">
        <v>15</v>
      </c>
      <c r="H34" s="121"/>
      <c r="J34" s="6"/>
    </row>
    <row r="35" spans="2:10">
      <c r="B35" s="110"/>
      <c r="C35" s="7" t="s">
        <v>49</v>
      </c>
      <c r="D35" s="9"/>
      <c r="E35" s="22" t="s">
        <v>15</v>
      </c>
      <c r="F35" s="14">
        <v>44390</v>
      </c>
      <c r="G35" s="22" t="s">
        <v>15</v>
      </c>
      <c r="H35" s="122"/>
      <c r="J35" s="6"/>
    </row>
    <row r="36" spans="2:10">
      <c r="B36" s="110"/>
      <c r="C36" s="7" t="s">
        <v>50</v>
      </c>
      <c r="D36" s="9"/>
      <c r="E36" s="22" t="s">
        <v>15</v>
      </c>
      <c r="F36" s="14">
        <v>44390</v>
      </c>
      <c r="G36" s="22" t="s">
        <v>15</v>
      </c>
      <c r="H36" s="122"/>
      <c r="J36" s="6"/>
    </row>
    <row r="37" spans="2:10" ht="15.75" thickBot="1">
      <c r="B37" s="114"/>
      <c r="C37" s="5"/>
      <c r="D37" s="10"/>
      <c r="E37" s="112"/>
      <c r="F37" s="16"/>
      <c r="G37" s="112"/>
      <c r="H37" s="123"/>
      <c r="J37" s="6"/>
    </row>
    <row r="38" spans="2:10">
      <c r="B38" s="109" t="s">
        <v>51</v>
      </c>
      <c r="C38" s="4" t="s">
        <v>52</v>
      </c>
      <c r="D38" s="8" t="s">
        <v>10</v>
      </c>
      <c r="E38" s="20" t="s">
        <v>15</v>
      </c>
      <c r="F38" s="13">
        <v>44477</v>
      </c>
      <c r="G38" s="20" t="s">
        <v>15</v>
      </c>
      <c r="H38" s="121"/>
      <c r="J38" s="6"/>
    </row>
    <row r="39" spans="2:10">
      <c r="B39" s="110"/>
      <c r="C39" s="3" t="s">
        <v>53</v>
      </c>
      <c r="D39" s="9" t="s">
        <v>10</v>
      </c>
      <c r="E39" s="22" t="s">
        <v>15</v>
      </c>
      <c r="F39" s="14" t="s">
        <v>54</v>
      </c>
      <c r="G39" s="22" t="s">
        <v>15</v>
      </c>
      <c r="H39" s="122"/>
      <c r="J39" s="6"/>
    </row>
    <row r="40" spans="2:10" ht="15.75" thickBot="1">
      <c r="B40" s="111"/>
      <c r="C40" s="5"/>
      <c r="D40" s="10"/>
      <c r="E40" s="112"/>
      <c r="F40" s="16"/>
      <c r="G40" s="112"/>
      <c r="H40" s="123"/>
      <c r="J40" s="3"/>
    </row>
    <row r="41" spans="2:10">
      <c r="B41" s="109" t="s">
        <v>55</v>
      </c>
      <c r="C41" s="4" t="s">
        <v>56</v>
      </c>
      <c r="D41" s="8" t="s">
        <v>57</v>
      </c>
      <c r="E41" s="20" t="s">
        <v>15</v>
      </c>
      <c r="F41" s="13">
        <v>44485</v>
      </c>
      <c r="G41" s="20" t="s">
        <v>15</v>
      </c>
      <c r="H41" s="121" t="s">
        <v>58</v>
      </c>
      <c r="J41" s="6"/>
    </row>
    <row r="42" spans="2:10">
      <c r="B42" s="110"/>
      <c r="C42" s="3" t="s">
        <v>59</v>
      </c>
      <c r="D42" s="9" t="s">
        <v>57</v>
      </c>
      <c r="E42" s="22" t="s">
        <v>15</v>
      </c>
      <c r="F42" s="14">
        <v>44390</v>
      </c>
      <c r="G42" s="22" t="s">
        <v>15</v>
      </c>
      <c r="H42" s="122"/>
      <c r="J42" s="6"/>
    </row>
    <row r="43" spans="2:10" ht="15.75" thickBot="1">
      <c r="B43" s="111"/>
      <c r="C43" s="5"/>
      <c r="D43" s="10"/>
      <c r="E43" s="112"/>
      <c r="F43" s="16"/>
      <c r="G43" s="112"/>
      <c r="H43" s="123"/>
      <c r="J43" s="3"/>
    </row>
    <row r="44" spans="2:10">
      <c r="B44" s="109" t="s">
        <v>60</v>
      </c>
      <c r="C44" s="4" t="s">
        <v>56</v>
      </c>
      <c r="D44" s="8" t="s">
        <v>57</v>
      </c>
      <c r="E44" s="20" t="s">
        <v>15</v>
      </c>
      <c r="F44" s="13">
        <v>44485</v>
      </c>
      <c r="G44" s="20" t="s">
        <v>15</v>
      </c>
      <c r="H44" s="121" t="s">
        <v>58</v>
      </c>
      <c r="J44" s="6"/>
    </row>
    <row r="45" spans="2:10">
      <c r="B45" s="110"/>
      <c r="C45" s="7" t="s">
        <v>59</v>
      </c>
      <c r="D45" s="9" t="s">
        <v>57</v>
      </c>
      <c r="E45" s="23" t="s">
        <v>15</v>
      </c>
      <c r="F45" s="15">
        <v>44390</v>
      </c>
      <c r="G45" s="23" t="s">
        <v>15</v>
      </c>
      <c r="H45" s="122"/>
      <c r="J45" s="6"/>
    </row>
    <row r="46" spans="2:10" ht="15.75" thickBot="1">
      <c r="B46" s="114"/>
      <c r="C46" s="118"/>
      <c r="D46" s="10"/>
      <c r="E46" s="112"/>
      <c r="F46" s="16"/>
      <c r="G46" s="112"/>
      <c r="H46" s="123"/>
      <c r="J46" s="6"/>
    </row>
    <row r="47" spans="2:10">
      <c r="B47" s="18" t="s">
        <v>61</v>
      </c>
      <c r="C47" s="7" t="s">
        <v>28</v>
      </c>
      <c r="D47" s="11" t="s">
        <v>10</v>
      </c>
      <c r="E47" s="116" t="s">
        <v>15</v>
      </c>
      <c r="F47" s="117">
        <v>44390</v>
      </c>
      <c r="G47" s="116" t="s">
        <v>15</v>
      </c>
      <c r="H47" s="124" t="s">
        <v>62</v>
      </c>
      <c r="J47" s="6"/>
    </row>
    <row r="48" spans="2:10">
      <c r="B48" s="18"/>
      <c r="C48" s="7" t="s">
        <v>63</v>
      </c>
      <c r="D48" s="9" t="s">
        <v>10</v>
      </c>
      <c r="E48" s="23" t="s">
        <v>11</v>
      </c>
      <c r="F48" s="15">
        <v>44409</v>
      </c>
      <c r="G48" s="23" t="s">
        <v>11</v>
      </c>
      <c r="H48" s="125" t="s">
        <v>64</v>
      </c>
      <c r="J48" s="6"/>
    </row>
    <row r="49" spans="2:10">
      <c r="B49" s="18"/>
      <c r="C49" s="7"/>
      <c r="D49" s="9"/>
      <c r="E49" s="23"/>
      <c r="F49" s="15"/>
      <c r="G49" s="23"/>
      <c r="H49" s="125"/>
      <c r="J49" s="6"/>
    </row>
    <row r="50" spans="2:10">
      <c r="B50" s="19"/>
      <c r="C50" s="3"/>
      <c r="D50" s="12"/>
      <c r="E50" s="23"/>
      <c r="F50" s="15"/>
      <c r="G50" s="23"/>
      <c r="H50" s="126"/>
      <c r="J50" s="3"/>
    </row>
  </sheetData>
  <mergeCells count="1">
    <mergeCell ref="B2:H3"/>
  </mergeCells>
  <conditionalFormatting sqref="G5:G50">
    <cfRule type="cellIs" dxfId="11" priority="5" operator="equal">
      <formula>"Yes"</formula>
    </cfRule>
    <cfRule type="containsText" dxfId="10" priority="6" operator="containsText" text="No">
      <formula>NOT(ISERROR(SEARCH("No",G5)))</formula>
    </cfRule>
  </conditionalFormatting>
  <conditionalFormatting sqref="E5:E50">
    <cfRule type="cellIs" dxfId="9" priority="1" operator="equal">
      <formula>"Yes"</formula>
    </cfRule>
    <cfRule type="containsText" dxfId="8" priority="2" operator="containsText" text="No">
      <formula>NOT(ISERROR(SEARCH("No",E5)))</formula>
    </cfRule>
  </conditionalFormatting>
  <dataValidations count="2">
    <dataValidation type="list" allowBlank="1" showInputMessage="1" showErrorMessage="1" sqref="D5:D50" xr:uid="{00000000-0002-0000-0000-000000000000}">
      <formula1>"Tyler, Darnell, Dennis, Robert, Carrell, Jim"</formula1>
    </dataValidation>
    <dataValidation type="list" allowBlank="1" showInputMessage="1" showErrorMessage="1" sqref="G5:G49 E5:E49" xr:uid="{00000000-0002-0000-0000-000001000000}">
      <formula1>"Yes, No"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147"/>
  <sheetViews>
    <sheetView showGridLines="0" tabSelected="1" view="pageBreakPreview" zoomScaleNormal="40" zoomScaleSheetLayoutView="100" workbookViewId="0">
      <selection activeCell="A26" sqref="A26"/>
    </sheetView>
  </sheetViews>
  <sheetFormatPr defaultRowHeight="15"/>
  <cols>
    <col min="1" max="1" width="3.140625" customWidth="1"/>
    <col min="2" max="2" width="6.7109375" customWidth="1"/>
    <col min="3" max="3" width="2" bestFit="1" customWidth="1"/>
    <col min="4" max="4" width="6.7109375" customWidth="1"/>
    <col min="5" max="5" width="6.140625" customWidth="1"/>
    <col min="6" max="6" width="71.140625" customWidth="1"/>
    <col min="7" max="7" width="36.42578125" customWidth="1"/>
    <col min="8" max="8" width="9.28515625" bestFit="1" customWidth="1"/>
    <col min="16" max="16" width="4.85546875" customWidth="1"/>
    <col min="17" max="17" width="7.85546875" customWidth="1"/>
    <col min="18" max="18" width="2.7109375" customWidth="1"/>
    <col min="19" max="19" width="6.140625" customWidth="1"/>
    <col min="21" max="21" width="76.7109375" bestFit="1" customWidth="1"/>
    <col min="22" max="22" width="24" bestFit="1" customWidth="1"/>
  </cols>
  <sheetData>
    <row r="1" spans="1:8" ht="18">
      <c r="A1" s="400" t="s">
        <v>65</v>
      </c>
      <c r="B1" s="401"/>
      <c r="C1" s="401"/>
      <c r="D1" s="401"/>
      <c r="E1" s="401"/>
      <c r="F1" s="401"/>
      <c r="G1" s="402"/>
      <c r="H1" s="93"/>
    </row>
    <row r="2" spans="1:8" ht="15.75">
      <c r="A2" s="66"/>
      <c r="B2" s="143" t="s">
        <v>66</v>
      </c>
      <c r="C2" s="144"/>
      <c r="D2" s="145"/>
      <c r="E2" s="393"/>
      <c r="F2" s="65" t="s">
        <v>67</v>
      </c>
      <c r="G2" s="65" t="s">
        <v>68</v>
      </c>
      <c r="H2" s="163" t="s">
        <v>69</v>
      </c>
    </row>
    <row r="3" spans="1:8">
      <c r="A3" s="146"/>
      <c r="B3" s="52">
        <v>0.30208333333333331</v>
      </c>
      <c r="C3" s="51" t="s">
        <v>70</v>
      </c>
      <c r="D3" s="50">
        <f t="shared" ref="D3:D4" si="0">B3+E3</f>
        <v>0.33333333333333331</v>
      </c>
      <c r="E3" s="49">
        <v>3.125E-2</v>
      </c>
      <c r="F3" s="63" t="s">
        <v>71</v>
      </c>
      <c r="G3" s="28"/>
      <c r="H3" s="28"/>
    </row>
    <row r="4" spans="1:8">
      <c r="A4" s="146"/>
      <c r="B4" s="52">
        <f t="shared" ref="B4" si="1">D3</f>
        <v>0.33333333333333331</v>
      </c>
      <c r="C4" s="51" t="s">
        <v>70</v>
      </c>
      <c r="D4" s="50">
        <f t="shared" si="0"/>
        <v>0.34722222222222221</v>
      </c>
      <c r="E4" s="49">
        <v>1.3888888888888888E-2</v>
      </c>
      <c r="F4" s="25" t="s">
        <v>72</v>
      </c>
      <c r="G4" s="28" t="s">
        <v>73</v>
      </c>
      <c r="H4" s="28"/>
    </row>
    <row r="5" spans="1:8">
      <c r="A5" s="146"/>
      <c r="B5" s="52">
        <f t="shared" ref="B5" si="2">D4</f>
        <v>0.34722222222222221</v>
      </c>
      <c r="C5" s="51" t="s">
        <v>70</v>
      </c>
      <c r="D5" s="50">
        <f t="shared" ref="D5" si="3">B5+E5</f>
        <v>0.36805555555555552</v>
      </c>
      <c r="E5" s="168">
        <v>2.0833333333333332E-2</v>
      </c>
      <c r="F5" s="167" t="s">
        <v>74</v>
      </c>
      <c r="G5" s="373" t="s">
        <v>75</v>
      </c>
      <c r="H5" s="28"/>
    </row>
    <row r="6" spans="1:8" ht="15.75">
      <c r="A6" s="70"/>
      <c r="B6" s="81">
        <f>D5</f>
        <v>0.36805555555555552</v>
      </c>
      <c r="C6" s="46" t="s">
        <v>70</v>
      </c>
      <c r="D6" s="82">
        <f>B6+E6</f>
        <v>0.37847222222222221</v>
      </c>
      <c r="E6" s="85">
        <v>1.0416666666666666E-2</v>
      </c>
      <c r="F6" s="129" t="s">
        <v>76</v>
      </c>
      <c r="G6" s="371"/>
      <c r="H6" s="44">
        <f>SUM(E4:E5)</f>
        <v>3.4722222222222224E-2</v>
      </c>
    </row>
    <row r="7" spans="1:8" ht="15.75">
      <c r="A7" s="69"/>
      <c r="B7" s="79" t="e">
        <f>#REF!</f>
        <v>#REF!</v>
      </c>
      <c r="C7" s="86" t="s">
        <v>70</v>
      </c>
      <c r="D7" s="80" t="e">
        <f>B7+E7</f>
        <v>#REF!</v>
      </c>
      <c r="E7" s="58">
        <v>0</v>
      </c>
      <c r="F7" s="97" t="s">
        <v>77</v>
      </c>
      <c r="G7" s="97"/>
      <c r="H7" s="97"/>
    </row>
    <row r="8" spans="1:8" ht="15.75">
      <c r="A8" s="170"/>
      <c r="B8" s="89">
        <f>D6</f>
        <v>0.37847222222222221</v>
      </c>
      <c r="C8" s="90" t="s">
        <v>70</v>
      </c>
      <c r="D8" s="92">
        <f>B8+E8</f>
        <v>0.3923611111111111</v>
      </c>
      <c r="E8" s="91">
        <v>1.3888888888888888E-2</v>
      </c>
      <c r="F8" s="171" t="s">
        <v>78</v>
      </c>
      <c r="G8" s="374" t="s">
        <v>79</v>
      </c>
      <c r="H8" s="105"/>
    </row>
    <row r="9" spans="1:8" ht="15.75">
      <c r="A9" s="160"/>
      <c r="B9" s="156"/>
      <c r="C9" s="157"/>
      <c r="D9" s="158"/>
      <c r="E9" s="159"/>
      <c r="F9" s="155" t="s">
        <v>80</v>
      </c>
      <c r="G9" s="155"/>
      <c r="H9" s="164"/>
    </row>
    <row r="10" spans="1:8" ht="15.75">
      <c r="A10" s="88"/>
      <c r="B10" s="89">
        <f>D8</f>
        <v>0.3923611111111111</v>
      </c>
      <c r="C10" s="90" t="s">
        <v>70</v>
      </c>
      <c r="D10" s="92">
        <f>B10+E10</f>
        <v>0.40625</v>
      </c>
      <c r="E10" s="91">
        <v>1.3888888888888888E-2</v>
      </c>
      <c r="F10" s="179" t="s">
        <v>81</v>
      </c>
      <c r="G10" s="178" t="s">
        <v>82</v>
      </c>
      <c r="H10" s="174"/>
    </row>
    <row r="11" spans="1:8" ht="15.75">
      <c r="A11" s="88"/>
      <c r="B11" s="89">
        <f>D10</f>
        <v>0.40625</v>
      </c>
      <c r="C11" s="90" t="s">
        <v>70</v>
      </c>
      <c r="D11" s="92">
        <f>B11+E11</f>
        <v>0.4201388888888889</v>
      </c>
      <c r="E11" s="91">
        <v>1.3888888888888888E-2</v>
      </c>
      <c r="F11" s="179" t="s">
        <v>83</v>
      </c>
      <c r="G11" s="178" t="s">
        <v>84</v>
      </c>
      <c r="H11" s="174"/>
    </row>
    <row r="12" spans="1:8" ht="15.75">
      <c r="A12" s="70"/>
      <c r="B12" s="81">
        <f>D11</f>
        <v>0.4201388888888889</v>
      </c>
      <c r="C12" s="46" t="s">
        <v>70</v>
      </c>
      <c r="D12" s="82">
        <f>B12+E12</f>
        <v>0.43055555555555558</v>
      </c>
      <c r="E12" s="85">
        <v>1.0416666666666666E-2</v>
      </c>
      <c r="F12" s="129" t="s">
        <v>76</v>
      </c>
      <c r="G12" s="371"/>
      <c r="H12" s="44">
        <f>SUM(E8:E11)</f>
        <v>4.1666666666666664E-2</v>
      </c>
    </row>
    <row r="13" spans="1:8" ht="15.75" customHeight="1">
      <c r="A13" s="88"/>
      <c r="B13" s="89">
        <f>D12</f>
        <v>0.43055555555555558</v>
      </c>
      <c r="C13" s="90" t="s">
        <v>70</v>
      </c>
      <c r="D13" s="92">
        <f>B13+E13</f>
        <v>0.44444444444444448</v>
      </c>
      <c r="E13" s="91">
        <v>1.3888888888888888E-2</v>
      </c>
      <c r="F13" s="177" t="s">
        <v>85</v>
      </c>
      <c r="G13" s="375" t="s">
        <v>86</v>
      </c>
      <c r="H13" s="174"/>
    </row>
    <row r="14" spans="1:8" ht="15.75">
      <c r="A14" s="88"/>
      <c r="B14" s="89">
        <f>D13</f>
        <v>0.44444444444444448</v>
      </c>
      <c r="C14" s="90" t="s">
        <v>70</v>
      </c>
      <c r="D14" s="92">
        <f>B14+E14</f>
        <v>0.4513888888888889</v>
      </c>
      <c r="E14" s="91">
        <v>6.9444444444444441E-3</v>
      </c>
      <c r="F14" s="177" t="s">
        <v>87</v>
      </c>
      <c r="G14" s="375" t="s">
        <v>86</v>
      </c>
      <c r="H14" s="174"/>
    </row>
    <row r="15" spans="1:8" ht="15.75" customHeight="1">
      <c r="A15" s="150"/>
      <c r="B15" s="153"/>
      <c r="C15" s="151"/>
      <c r="D15" s="154"/>
      <c r="E15" s="152"/>
      <c r="F15" s="155" t="s">
        <v>88</v>
      </c>
      <c r="G15" s="155"/>
      <c r="H15" s="165"/>
    </row>
    <row r="16" spans="1:8" ht="15.75">
      <c r="A16" s="68"/>
      <c r="B16" s="89">
        <f>D14</f>
        <v>0.4513888888888889</v>
      </c>
      <c r="C16" s="90" t="s">
        <v>70</v>
      </c>
      <c r="D16" s="92">
        <f t="shared" ref="D16:D17" si="4">B16+E16</f>
        <v>0.46180555555555558</v>
      </c>
      <c r="E16" s="91">
        <v>1.0416666666666666E-2</v>
      </c>
      <c r="F16" s="173" t="s">
        <v>89</v>
      </c>
      <c r="G16" s="178" t="s">
        <v>90</v>
      </c>
      <c r="H16" s="188"/>
    </row>
    <row r="17" spans="1:8" ht="15.75">
      <c r="A17" s="68"/>
      <c r="B17" s="89">
        <f>D16</f>
        <v>0.46180555555555558</v>
      </c>
      <c r="C17" s="90" t="s">
        <v>70</v>
      </c>
      <c r="D17" s="92">
        <f t="shared" si="4"/>
        <v>0.47222222222222227</v>
      </c>
      <c r="E17" s="91">
        <v>1.0416666666666666E-2</v>
      </c>
      <c r="F17" s="173" t="s">
        <v>91</v>
      </c>
      <c r="G17" s="178" t="s">
        <v>92</v>
      </c>
      <c r="H17" s="188"/>
    </row>
    <row r="18" spans="1:8" ht="15.75">
      <c r="A18" s="70"/>
      <c r="B18" s="81">
        <f>D17</f>
        <v>0.47222222222222227</v>
      </c>
      <c r="C18" s="46" t="s">
        <v>70</v>
      </c>
      <c r="D18" s="82">
        <f t="shared" ref="D18:D21" si="5">B18+E18</f>
        <v>0.53472222222222232</v>
      </c>
      <c r="E18" s="85">
        <v>6.25E-2</v>
      </c>
      <c r="F18" s="129" t="s">
        <v>93</v>
      </c>
      <c r="G18" s="371"/>
      <c r="H18" s="44">
        <f>SUM(E13:E17)</f>
        <v>4.1666666666666664E-2</v>
      </c>
    </row>
    <row r="19" spans="1:8" ht="15.75">
      <c r="A19" s="69"/>
      <c r="B19" s="61" t="e">
        <f>#REF!</f>
        <v>#REF!</v>
      </c>
      <c r="C19" s="94"/>
      <c r="D19" s="95" t="e">
        <f>B19+E19</f>
        <v>#REF!</v>
      </c>
      <c r="E19" s="96"/>
      <c r="F19" s="97" t="s">
        <v>94</v>
      </c>
      <c r="G19" s="87"/>
      <c r="H19" s="166"/>
    </row>
    <row r="20" spans="1:8" ht="15.75">
      <c r="A20" s="170"/>
      <c r="B20" s="89">
        <f>D18</f>
        <v>0.53472222222222232</v>
      </c>
      <c r="C20" s="90" t="s">
        <v>70</v>
      </c>
      <c r="D20" s="92">
        <f t="shared" ref="D20" si="6">B20+E20</f>
        <v>0.54861111111111116</v>
      </c>
      <c r="E20" s="91">
        <v>1.3888888888888888E-2</v>
      </c>
      <c r="F20" s="171" t="s">
        <v>95</v>
      </c>
      <c r="G20" s="178" t="s">
        <v>96</v>
      </c>
      <c r="H20" s="28"/>
    </row>
    <row r="21" spans="1:8" ht="15.75">
      <c r="A21" s="170"/>
      <c r="B21" s="89">
        <f>D20</f>
        <v>0.54861111111111116</v>
      </c>
      <c r="C21" s="90" t="s">
        <v>70</v>
      </c>
      <c r="D21" s="92">
        <f t="shared" si="5"/>
        <v>0.5625</v>
      </c>
      <c r="E21" s="91">
        <v>1.3888888888888888E-2</v>
      </c>
      <c r="F21" s="175" t="s">
        <v>97</v>
      </c>
      <c r="G21" s="376" t="s">
        <v>98</v>
      </c>
      <c r="H21" s="174"/>
    </row>
    <row r="22" spans="1:8">
      <c r="A22" s="150"/>
      <c r="B22" s="153"/>
      <c r="C22" s="151"/>
      <c r="D22" s="154"/>
      <c r="E22" s="152"/>
      <c r="F22" s="155" t="s">
        <v>99</v>
      </c>
      <c r="G22" s="155"/>
      <c r="H22" s="155"/>
    </row>
    <row r="23" spans="1:8" ht="15.75">
      <c r="A23" s="88"/>
      <c r="B23" s="89">
        <f>D21</f>
        <v>0.5625</v>
      </c>
      <c r="C23" s="90" t="s">
        <v>70</v>
      </c>
      <c r="D23" s="92">
        <f>B23+E23</f>
        <v>0.57291666666666663</v>
      </c>
      <c r="E23" s="91">
        <v>1.0416666666666666E-2</v>
      </c>
      <c r="F23" s="175" t="s">
        <v>100</v>
      </c>
      <c r="G23" s="376" t="s">
        <v>101</v>
      </c>
      <c r="H23" s="174"/>
    </row>
    <row r="24" spans="1:8" ht="15.75">
      <c r="A24" s="88"/>
      <c r="B24" s="89">
        <f>D23</f>
        <v>0.57291666666666663</v>
      </c>
      <c r="C24" s="90" t="s">
        <v>70</v>
      </c>
      <c r="D24" s="92">
        <f>B24+E24</f>
        <v>0.58333333333333326</v>
      </c>
      <c r="E24" s="91">
        <v>1.0416666666666666E-2</v>
      </c>
      <c r="F24" s="175" t="s">
        <v>102</v>
      </c>
      <c r="G24" s="178" t="s">
        <v>101</v>
      </c>
      <c r="H24" s="105"/>
    </row>
    <row r="25" spans="1:8" ht="15.75">
      <c r="A25" s="70"/>
      <c r="B25" s="81">
        <f>D24</f>
        <v>0.58333333333333326</v>
      </c>
      <c r="C25" s="46" t="s">
        <v>70</v>
      </c>
      <c r="D25" s="82">
        <f>B25+E25</f>
        <v>0.59374999999999989</v>
      </c>
      <c r="E25" s="85">
        <v>1.0416666666666666E-2</v>
      </c>
      <c r="F25" s="129" t="s">
        <v>76</v>
      </c>
      <c r="G25" s="371"/>
      <c r="H25" s="44">
        <f>SUM(E20:E24)</f>
        <v>4.8611111111111105E-2</v>
      </c>
    </row>
    <row r="26" spans="1:8" ht="15.75">
      <c r="A26" s="88"/>
      <c r="B26" s="89">
        <f>D25</f>
        <v>0.59374999999999989</v>
      </c>
      <c r="C26" s="90" t="s">
        <v>70</v>
      </c>
      <c r="D26" s="92">
        <f>B26+E26</f>
        <v>0.60763888888888873</v>
      </c>
      <c r="E26" s="91">
        <v>1.3888888888888888E-2</v>
      </c>
      <c r="F26" s="173" t="s">
        <v>103</v>
      </c>
      <c r="G26" s="178" t="s">
        <v>104</v>
      </c>
      <c r="H26" s="174"/>
    </row>
    <row r="27" spans="1:8" ht="15.75">
      <c r="A27" s="170"/>
      <c r="B27" s="89">
        <f>D26</f>
        <v>0.60763888888888873</v>
      </c>
      <c r="C27" s="90" t="s">
        <v>70</v>
      </c>
      <c r="D27" s="92">
        <f>B27+E27</f>
        <v>0.62152777777777757</v>
      </c>
      <c r="E27" s="91">
        <v>1.3888888888888888E-2</v>
      </c>
      <c r="F27" s="190" t="s">
        <v>105</v>
      </c>
      <c r="G27" s="376" t="s">
        <v>106</v>
      </c>
      <c r="H27" s="174"/>
    </row>
    <row r="28" spans="1:8" ht="15.75">
      <c r="A28" s="156"/>
      <c r="B28" s="156"/>
      <c r="C28" s="157"/>
      <c r="D28" s="158"/>
      <c r="E28" s="159"/>
      <c r="F28" s="155" t="s">
        <v>107</v>
      </c>
      <c r="G28" s="189"/>
      <c r="H28" s="189"/>
    </row>
    <row r="29" spans="1:8" ht="15.75">
      <c r="A29" s="170"/>
      <c r="B29" s="89">
        <f>D27</f>
        <v>0.62152777777777757</v>
      </c>
      <c r="C29" s="90" t="s">
        <v>70</v>
      </c>
      <c r="D29" s="92">
        <f>B29+E29</f>
        <v>0.63541666666666641</v>
      </c>
      <c r="E29" s="91">
        <v>1.3888888888888888E-2</v>
      </c>
      <c r="F29" s="190" t="s">
        <v>108</v>
      </c>
      <c r="G29" s="376" t="s">
        <v>109</v>
      </c>
      <c r="H29" s="174"/>
    </row>
    <row r="30" spans="1:8" ht="15.75">
      <c r="A30" s="70"/>
      <c r="B30" s="81">
        <f>D29</f>
        <v>0.63541666666666641</v>
      </c>
      <c r="C30" s="46" t="s">
        <v>70</v>
      </c>
      <c r="D30" s="82">
        <f>B30+E30</f>
        <v>0.64583333333333304</v>
      </c>
      <c r="E30" s="85">
        <v>1.0416666666666666E-2</v>
      </c>
      <c r="F30" s="129" t="s">
        <v>76</v>
      </c>
      <c r="G30" s="371"/>
      <c r="H30" s="44">
        <f>SUM(E26:E29)</f>
        <v>4.1666666666666664E-2</v>
      </c>
    </row>
    <row r="31" spans="1:8" ht="15.75">
      <c r="A31" s="88"/>
      <c r="B31" s="89">
        <f>D30</f>
        <v>0.64583333333333304</v>
      </c>
      <c r="C31" s="90" t="s">
        <v>70</v>
      </c>
      <c r="D31" s="92">
        <f>B31+E31</f>
        <v>0.65972222222222188</v>
      </c>
      <c r="E31" s="91">
        <v>1.3888888888888888E-2</v>
      </c>
      <c r="F31" s="175" t="s">
        <v>110</v>
      </c>
      <c r="G31" s="376" t="s">
        <v>111</v>
      </c>
      <c r="H31" s="174"/>
    </row>
    <row r="32" spans="1:8" ht="15.75">
      <c r="A32" s="88"/>
      <c r="B32" s="89">
        <f>D31</f>
        <v>0.65972222222222188</v>
      </c>
      <c r="C32" s="90" t="s">
        <v>70</v>
      </c>
      <c r="D32" s="92">
        <f t="shared" ref="D32" si="7">B32+E32</f>
        <v>0.67013888888888851</v>
      </c>
      <c r="E32" s="91">
        <v>1.0416666666666666E-2</v>
      </c>
      <c r="F32" s="175" t="s">
        <v>112</v>
      </c>
      <c r="G32" s="376" t="s">
        <v>113</v>
      </c>
      <c r="H32" s="174"/>
    </row>
    <row r="33" spans="1:8" ht="15.75" customHeight="1">
      <c r="A33" s="170"/>
      <c r="B33" s="89">
        <f>D32</f>
        <v>0.67013888888888851</v>
      </c>
      <c r="C33" s="90" t="s">
        <v>70</v>
      </c>
      <c r="D33" s="92">
        <f t="shared" ref="D33" si="8">B33+E33</f>
        <v>0.68055555555555514</v>
      </c>
      <c r="E33" s="91">
        <v>1.0416666666666666E-2</v>
      </c>
      <c r="F33" s="175" t="s">
        <v>114</v>
      </c>
      <c r="G33" s="376" t="s">
        <v>115</v>
      </c>
      <c r="H33" s="174"/>
    </row>
    <row r="34" spans="1:8" ht="15.75">
      <c r="A34" s="70"/>
      <c r="B34" s="81">
        <f>D33</f>
        <v>0.68055555555555514</v>
      </c>
      <c r="C34" s="46" t="s">
        <v>70</v>
      </c>
      <c r="D34" s="82">
        <f>B34+E34</f>
        <v>0.69097222222222177</v>
      </c>
      <c r="E34" s="85">
        <v>1.0416666666666666E-2</v>
      </c>
      <c r="F34" s="129" t="s">
        <v>116</v>
      </c>
      <c r="G34" s="371"/>
      <c r="H34" s="44">
        <f>SUM(E31:E33)</f>
        <v>3.4722222222222217E-2</v>
      </c>
    </row>
    <row r="35" spans="1:8" ht="18">
      <c r="A35" s="370"/>
      <c r="B35" s="403" t="s">
        <v>117</v>
      </c>
      <c r="C35" s="404"/>
      <c r="D35" s="404"/>
      <c r="E35" s="404"/>
      <c r="F35" s="404"/>
      <c r="G35" s="405"/>
      <c r="H35" s="377"/>
    </row>
    <row r="36" spans="1:8" ht="15.75">
      <c r="A36" s="362"/>
      <c r="B36" s="363" t="s">
        <v>66</v>
      </c>
      <c r="C36" s="364"/>
      <c r="D36" s="365"/>
      <c r="E36" s="366"/>
      <c r="F36" s="367" t="s">
        <v>67</v>
      </c>
      <c r="G36" s="367" t="s">
        <v>68</v>
      </c>
      <c r="H36" s="378" t="s">
        <v>69</v>
      </c>
    </row>
    <row r="37" spans="1:8">
      <c r="A37" s="146"/>
      <c r="B37" s="52">
        <v>0.30208333333333331</v>
      </c>
      <c r="C37" s="51" t="s">
        <v>70</v>
      </c>
      <c r="D37" s="50">
        <f t="shared" ref="D37" si="9">B37+E37</f>
        <v>0.33333333333333331</v>
      </c>
      <c r="E37" s="49">
        <v>3.125E-2</v>
      </c>
      <c r="F37" s="222" t="s">
        <v>71</v>
      </c>
      <c r="G37" s="179"/>
      <c r="H37" s="25"/>
    </row>
    <row r="38" spans="1:8">
      <c r="A38" s="150"/>
      <c r="B38" s="153"/>
      <c r="C38" s="151"/>
      <c r="D38" s="154"/>
      <c r="E38" s="223"/>
      <c r="F38" s="293" t="s">
        <v>118</v>
      </c>
      <c r="G38" s="155"/>
      <c r="H38" s="379"/>
    </row>
    <row r="39" spans="1:8" ht="15.75">
      <c r="A39" s="146"/>
      <c r="B39" s="52">
        <f>D37</f>
        <v>0.33333333333333331</v>
      </c>
      <c r="C39" s="73" t="s">
        <v>70</v>
      </c>
      <c r="D39" s="50">
        <f>B39+E39</f>
        <v>0.34722222222222221</v>
      </c>
      <c r="E39" s="224">
        <v>1.3888888888888888E-2</v>
      </c>
      <c r="F39" s="294" t="s">
        <v>119</v>
      </c>
      <c r="G39" s="180" t="s">
        <v>120</v>
      </c>
      <c r="H39" s="221"/>
    </row>
    <row r="40" spans="1:8">
      <c r="A40" s="146"/>
      <c r="B40" s="52">
        <f t="shared" ref="B40:B45" si="10">D39</f>
        <v>0.34722222222222221</v>
      </c>
      <c r="C40" s="73" t="s">
        <v>70</v>
      </c>
      <c r="D40" s="50">
        <f>B40+E40</f>
        <v>0.3576388888888889</v>
      </c>
      <c r="E40" s="224">
        <v>1.0416666666666666E-2</v>
      </c>
      <c r="F40" s="179" t="s">
        <v>121</v>
      </c>
      <c r="G40" s="180" t="s">
        <v>122</v>
      </c>
      <c r="H40" s="25"/>
    </row>
    <row r="41" spans="1:8">
      <c r="A41" s="146"/>
      <c r="B41" s="52">
        <f t="shared" si="10"/>
        <v>0.3576388888888889</v>
      </c>
      <c r="C41" s="73" t="s">
        <v>70</v>
      </c>
      <c r="D41" s="50">
        <f>B41+E41</f>
        <v>0.37152777777777779</v>
      </c>
      <c r="E41" s="224">
        <v>1.3888888888888888E-2</v>
      </c>
      <c r="F41" s="179" t="s">
        <v>123</v>
      </c>
      <c r="G41" s="181" t="s">
        <v>124</v>
      </c>
      <c r="H41" s="25"/>
    </row>
    <row r="42" spans="1:8" ht="15.75">
      <c r="A42" s="88"/>
      <c r="B42" s="52">
        <f t="shared" si="10"/>
        <v>0.37152777777777779</v>
      </c>
      <c r="C42" s="73" t="s">
        <v>70</v>
      </c>
      <c r="D42" s="50">
        <f t="shared" ref="D42" si="11">B42+E42</f>
        <v>0.38541666666666669</v>
      </c>
      <c r="E42" s="224">
        <v>1.3888888888888888E-2</v>
      </c>
      <c r="F42" s="295" t="s">
        <v>125</v>
      </c>
      <c r="G42" s="181" t="s">
        <v>124</v>
      </c>
      <c r="H42" s="380"/>
    </row>
    <row r="43" spans="1:8" ht="15.75">
      <c r="A43" s="104"/>
      <c r="B43" s="47">
        <f t="shared" si="10"/>
        <v>0.38541666666666669</v>
      </c>
      <c r="C43" s="46" t="s">
        <v>70</v>
      </c>
      <c r="D43" s="132">
        <f>B43+E43</f>
        <v>0.39583333333333337</v>
      </c>
      <c r="E43" s="292">
        <v>1.0416666666666666E-2</v>
      </c>
      <c r="F43" s="300" t="s">
        <v>76</v>
      </c>
      <c r="G43" s="383"/>
      <c r="H43" s="85">
        <f>SUM(E39:E42)</f>
        <v>5.2083333333333329E-2</v>
      </c>
    </row>
    <row r="44" spans="1:8" ht="15.75">
      <c r="A44" s="170"/>
      <c r="B44" s="134">
        <f t="shared" si="10"/>
        <v>0.39583333333333337</v>
      </c>
      <c r="C44" s="135" t="s">
        <v>70</v>
      </c>
      <c r="D44" s="136">
        <f>B44+E44</f>
        <v>0.40972222222222227</v>
      </c>
      <c r="E44" s="219">
        <v>1.3888888888888888E-2</v>
      </c>
      <c r="F44" s="295" t="s">
        <v>126</v>
      </c>
      <c r="G44" s="220" t="s">
        <v>127</v>
      </c>
      <c r="H44" s="380"/>
    </row>
    <row r="45" spans="1:8" ht="15.75">
      <c r="A45" s="170"/>
      <c r="B45" s="134">
        <f t="shared" si="10"/>
        <v>0.40972222222222227</v>
      </c>
      <c r="C45" s="135" t="s">
        <v>70</v>
      </c>
      <c r="D45" s="136">
        <f t="shared" ref="D45" si="12">B45+E45</f>
        <v>0.42361111111111116</v>
      </c>
      <c r="E45" s="219">
        <v>1.3888888888888888E-2</v>
      </c>
      <c r="F45" s="296" t="s">
        <v>128</v>
      </c>
      <c r="G45" s="220" t="s">
        <v>127</v>
      </c>
      <c r="H45" s="136"/>
    </row>
    <row r="46" spans="1:8" ht="15.75">
      <c r="A46" s="170"/>
      <c r="B46" s="134">
        <f t="shared" ref="B46:B51" si="13">D45</f>
        <v>0.42361111111111116</v>
      </c>
      <c r="C46" s="135" t="s">
        <v>70</v>
      </c>
      <c r="D46" s="136">
        <f>B46+E46</f>
        <v>0.43750000000000006</v>
      </c>
      <c r="E46" s="219">
        <v>1.3888888888888888E-2</v>
      </c>
      <c r="F46" s="296" t="s">
        <v>129</v>
      </c>
      <c r="G46" s="179" t="s">
        <v>127</v>
      </c>
      <c r="H46" s="136"/>
    </row>
    <row r="47" spans="1:8" ht="15.75">
      <c r="A47" s="360"/>
      <c r="B47" s="81">
        <f t="shared" si="13"/>
        <v>0.43750000000000006</v>
      </c>
      <c r="C47" s="46" t="s">
        <v>70</v>
      </c>
      <c r="D47" s="132">
        <f>B47+E47</f>
        <v>0.44791666666666674</v>
      </c>
      <c r="E47" s="292">
        <v>1.0416666666666666E-2</v>
      </c>
      <c r="F47" s="300" t="s">
        <v>76</v>
      </c>
      <c r="G47" s="383"/>
      <c r="H47" s="85">
        <f>SUM(E44:E46)</f>
        <v>4.1666666666666664E-2</v>
      </c>
    </row>
    <row r="48" spans="1:8">
      <c r="A48" s="133"/>
      <c r="B48" s="361">
        <f t="shared" si="13"/>
        <v>0.44791666666666674</v>
      </c>
      <c r="C48" s="51" t="s">
        <v>70</v>
      </c>
      <c r="D48" s="78">
        <f>B48+E48</f>
        <v>0.46180555555555564</v>
      </c>
      <c r="E48" s="49">
        <v>1.3888888888888888E-2</v>
      </c>
      <c r="F48" s="182" t="s">
        <v>130</v>
      </c>
      <c r="G48" s="182"/>
      <c r="H48" s="381"/>
    </row>
    <row r="49" spans="1:12" ht="15.75">
      <c r="A49" s="68"/>
      <c r="B49" s="361">
        <f t="shared" si="13"/>
        <v>0.46180555555555564</v>
      </c>
      <c r="C49" s="350" t="s">
        <v>70</v>
      </c>
      <c r="D49" s="351">
        <f>B49+E49</f>
        <v>0.47569444444444453</v>
      </c>
      <c r="E49" s="137">
        <v>1.3888888888888888E-2</v>
      </c>
      <c r="F49" s="295" t="s">
        <v>131</v>
      </c>
      <c r="G49" s="301" t="s">
        <v>132</v>
      </c>
    </row>
    <row r="50" spans="1:12" ht="15.75">
      <c r="A50" s="356"/>
      <c r="B50" s="81">
        <f t="shared" si="13"/>
        <v>0.47569444444444453</v>
      </c>
      <c r="C50" s="328" t="s">
        <v>70</v>
      </c>
      <c r="D50" s="329">
        <f t="shared" ref="D50:D51" si="14">B50+E50</f>
        <v>0.53819444444444453</v>
      </c>
      <c r="E50" s="330">
        <v>6.25E-2</v>
      </c>
      <c r="F50" s="331" t="s">
        <v>93</v>
      </c>
      <c r="G50" s="384"/>
      <c r="H50" s="332">
        <f>SUM(E48:E49)</f>
        <v>2.7777777777777776E-2</v>
      </c>
    </row>
    <row r="51" spans="1:12" ht="15.75" customHeight="1">
      <c r="A51" s="358"/>
      <c r="B51" s="361">
        <f t="shared" si="13"/>
        <v>0.53819444444444453</v>
      </c>
      <c r="C51" s="353"/>
      <c r="D51" s="354">
        <f t="shared" si="14"/>
        <v>0.55208333333333337</v>
      </c>
      <c r="E51" s="142">
        <v>1.3888888888888888E-2</v>
      </c>
      <c r="F51" s="297" t="s">
        <v>133</v>
      </c>
      <c r="G51" s="333" t="s">
        <v>134</v>
      </c>
      <c r="H51" s="355"/>
      <c r="K51" s="169"/>
      <c r="L51" s="169"/>
    </row>
    <row r="52" spans="1:12" ht="15.75" customHeight="1">
      <c r="A52" s="359"/>
      <c r="B52" s="76">
        <f t="shared" ref="B52:B62" si="15">D51</f>
        <v>0.55208333333333337</v>
      </c>
      <c r="C52" s="51" t="s">
        <v>70</v>
      </c>
      <c r="D52" s="136">
        <f>B52+E52</f>
        <v>0.56597222222222221</v>
      </c>
      <c r="E52" s="218">
        <v>1.3888888888888888E-2</v>
      </c>
      <c r="F52" s="298" t="s">
        <v>135</v>
      </c>
      <c r="G52" s="385" t="s">
        <v>134</v>
      </c>
      <c r="H52" s="221"/>
      <c r="K52" s="169"/>
      <c r="L52" s="169"/>
    </row>
    <row r="53" spans="1:12" ht="15.75" customHeight="1">
      <c r="A53" s="133"/>
      <c r="B53" s="76">
        <f t="shared" si="15"/>
        <v>0.56597222222222221</v>
      </c>
      <c r="C53" s="51" t="s">
        <v>70</v>
      </c>
      <c r="D53" s="136">
        <f>B53+E53</f>
        <v>0.57986111111111105</v>
      </c>
      <c r="E53" s="142">
        <v>1.3888888888888888E-2</v>
      </c>
      <c r="F53" s="299" t="s">
        <v>136</v>
      </c>
      <c r="G53" s="386" t="s">
        <v>137</v>
      </c>
      <c r="H53" s="221"/>
      <c r="K53" s="169"/>
      <c r="L53" s="169"/>
    </row>
    <row r="54" spans="1:12" ht="15.75">
      <c r="A54" s="104"/>
      <c r="B54" s="81">
        <f t="shared" si="15"/>
        <v>0.57986111111111105</v>
      </c>
      <c r="C54" s="46" t="s">
        <v>70</v>
      </c>
      <c r="D54" s="132">
        <f>B54+E54</f>
        <v>0.59027777777777768</v>
      </c>
      <c r="E54" s="292">
        <v>1.0416666666666666E-2</v>
      </c>
      <c r="F54" s="300" t="s">
        <v>76</v>
      </c>
      <c r="G54" s="383"/>
      <c r="H54" s="85">
        <f>SUM(E51:E53)</f>
        <v>4.1666666666666664E-2</v>
      </c>
    </row>
    <row r="55" spans="1:12" ht="15.75">
      <c r="A55" s="69"/>
      <c r="B55" s="357"/>
      <c r="C55" s="83" t="s">
        <v>70</v>
      </c>
      <c r="D55" s="80">
        <f>B55+E55</f>
        <v>0</v>
      </c>
      <c r="E55" s="58">
        <v>0</v>
      </c>
      <c r="F55" s="57" t="s">
        <v>138</v>
      </c>
      <c r="G55" s="387"/>
      <c r="H55" s="96"/>
    </row>
    <row r="56" spans="1:12">
      <c r="A56" s="146"/>
      <c r="B56" s="76">
        <f>D54</f>
        <v>0.59027777777777768</v>
      </c>
      <c r="C56" s="135" t="s">
        <v>70</v>
      </c>
      <c r="D56" s="183">
        <f>B56+E56</f>
        <v>0.5972222222222221</v>
      </c>
      <c r="E56" s="137">
        <v>6.9444444444444441E-3</v>
      </c>
      <c r="F56" s="184" t="s">
        <v>139</v>
      </c>
      <c r="G56" s="388" t="s">
        <v>73</v>
      </c>
      <c r="H56" s="382"/>
    </row>
    <row r="57" spans="1:12">
      <c r="A57" s="146"/>
      <c r="B57" s="76">
        <f t="shared" si="15"/>
        <v>0.5972222222222221</v>
      </c>
      <c r="C57" s="51" t="s">
        <v>70</v>
      </c>
      <c r="D57" s="50">
        <f t="shared" ref="D57" si="16">B57+E57</f>
        <v>0.60763888888888873</v>
      </c>
      <c r="E57" s="49">
        <v>1.0416666666666666E-2</v>
      </c>
      <c r="F57" s="185" t="s">
        <v>140</v>
      </c>
      <c r="G57" s="185" t="s">
        <v>141</v>
      </c>
      <c r="H57" s="381"/>
    </row>
    <row r="58" spans="1:12">
      <c r="A58" s="68"/>
      <c r="B58" s="76">
        <f t="shared" si="15"/>
        <v>0.60763888888888873</v>
      </c>
      <c r="C58" s="77" t="s">
        <v>70</v>
      </c>
      <c r="D58" s="78">
        <f>B58+E58</f>
        <v>0.6284722222222221</v>
      </c>
      <c r="E58" s="49">
        <v>2.0833333333333332E-2</v>
      </c>
      <c r="F58" s="186" t="s">
        <v>142</v>
      </c>
      <c r="G58" s="182" t="s">
        <v>143</v>
      </c>
      <c r="H58" s="381"/>
    </row>
    <row r="59" spans="1:12" ht="15.75" customHeight="1">
      <c r="A59" s="68"/>
      <c r="B59" s="76">
        <f t="shared" si="15"/>
        <v>0.6284722222222221</v>
      </c>
      <c r="C59" s="77" t="s">
        <v>70</v>
      </c>
      <c r="D59" s="78">
        <f>B59+E59</f>
        <v>0.64236111111111094</v>
      </c>
      <c r="E59" s="49">
        <v>1.3888888888888888E-2</v>
      </c>
      <c r="F59" s="148" t="s">
        <v>144</v>
      </c>
      <c r="G59" s="389" t="s">
        <v>145</v>
      </c>
      <c r="H59" s="63"/>
      <c r="K59" s="169"/>
      <c r="L59" s="169"/>
    </row>
    <row r="60" spans="1:12" ht="15.75" customHeight="1">
      <c r="A60" s="149"/>
      <c r="B60" s="76">
        <f t="shared" si="15"/>
        <v>0.64236111111111094</v>
      </c>
      <c r="C60" s="51" t="s">
        <v>70</v>
      </c>
      <c r="D60" s="78">
        <f>B60+E60</f>
        <v>0.65624999999999978</v>
      </c>
      <c r="E60" s="49">
        <v>1.3888888888888888E-2</v>
      </c>
      <c r="F60" s="147" t="s">
        <v>146</v>
      </c>
      <c r="G60" s="390" t="s">
        <v>147</v>
      </c>
      <c r="H60" s="381"/>
      <c r="K60" s="169"/>
      <c r="L60" s="169"/>
    </row>
    <row r="61" spans="1:12" ht="15.75">
      <c r="A61" s="70"/>
      <c r="B61" s="81">
        <f t="shared" si="15"/>
        <v>0.65624999999999978</v>
      </c>
      <c r="C61" s="369" t="s">
        <v>70</v>
      </c>
      <c r="D61" s="45">
        <f t="shared" ref="D61" si="17">B61+E61</f>
        <v>0.6631944444444442</v>
      </c>
      <c r="E61" s="44">
        <v>6.9444444444444441E-3</v>
      </c>
      <c r="F61" s="43" t="s">
        <v>116</v>
      </c>
      <c r="G61" s="42"/>
      <c r="H61" s="85">
        <f>SUM(E56:E60)</f>
        <v>6.5972222222222224E-2</v>
      </c>
      <c r="K61" s="169"/>
      <c r="L61" s="169"/>
    </row>
    <row r="62" spans="1:12" ht="15.75">
      <c r="A62" s="146"/>
      <c r="B62" s="76">
        <f t="shared" si="15"/>
        <v>0.6631944444444442</v>
      </c>
      <c r="C62" s="73" t="s">
        <v>70</v>
      </c>
      <c r="D62" s="74">
        <f>B62+E62</f>
        <v>0.7256944444444442</v>
      </c>
      <c r="E62" s="49">
        <v>6.25E-2</v>
      </c>
      <c r="F62" s="372" t="s">
        <v>148</v>
      </c>
      <c r="G62" s="187"/>
      <c r="H62" s="381"/>
      <c r="K62" s="169"/>
      <c r="L62" s="169"/>
    </row>
    <row r="63" spans="1:12" ht="18">
      <c r="A63" s="406" t="s">
        <v>149</v>
      </c>
      <c r="B63" s="407"/>
      <c r="C63" s="407"/>
      <c r="D63" s="407"/>
      <c r="E63" s="407"/>
      <c r="F63" s="407"/>
      <c r="G63" s="408"/>
      <c r="H63" s="162"/>
      <c r="K63" s="169"/>
      <c r="L63" s="169"/>
    </row>
    <row r="64" spans="1:12" ht="15.75">
      <c r="A64" s="69"/>
      <c r="B64" s="143" t="s">
        <v>150</v>
      </c>
      <c r="C64" s="144"/>
      <c r="D64" s="145"/>
      <c r="E64" s="393"/>
      <c r="F64" s="75" t="s">
        <v>67</v>
      </c>
      <c r="G64" s="65" t="s">
        <v>68</v>
      </c>
      <c r="H64" s="163" t="s">
        <v>69</v>
      </c>
      <c r="K64" s="169"/>
      <c r="L64" s="169"/>
    </row>
    <row r="65" spans="1:8" ht="15.75">
      <c r="A65" s="193" t="s">
        <v>151</v>
      </c>
      <c r="B65" s="194">
        <v>0.30208333333333331</v>
      </c>
      <c r="C65" s="195" t="s">
        <v>70</v>
      </c>
      <c r="D65" s="196">
        <v>0.33333333333333331</v>
      </c>
      <c r="E65" s="196">
        <v>3.125E-2</v>
      </c>
      <c r="F65" s="197" t="s">
        <v>71</v>
      </c>
      <c r="G65" s="391" t="s">
        <v>151</v>
      </c>
      <c r="H65" s="198" t="s">
        <v>151</v>
      </c>
    </row>
    <row r="66" spans="1:8" ht="15.75">
      <c r="A66" s="199" t="s">
        <v>151</v>
      </c>
      <c r="B66" s="200">
        <v>0.34027777777777773</v>
      </c>
      <c r="C66" s="201" t="s">
        <v>70</v>
      </c>
      <c r="D66" s="200">
        <v>0.34027777777777773</v>
      </c>
      <c r="E66" s="202">
        <v>0</v>
      </c>
      <c r="F66" s="203" t="s">
        <v>152</v>
      </c>
      <c r="G66" s="204" t="s">
        <v>151</v>
      </c>
      <c r="H66" s="204" t="s">
        <v>151</v>
      </c>
    </row>
    <row r="67" spans="1:8" ht="15.75">
      <c r="A67" s="205" t="s">
        <v>151</v>
      </c>
      <c r="B67" s="72">
        <f>D65</f>
        <v>0.33333333333333331</v>
      </c>
      <c r="C67" s="73" t="s">
        <v>70</v>
      </c>
      <c r="D67" s="334">
        <f t="shared" ref="D67:D81" si="18">B67+E67</f>
        <v>0.34027777777777773</v>
      </c>
      <c r="E67" s="206">
        <v>6.9444444444444441E-3</v>
      </c>
      <c r="F67" s="207" t="s">
        <v>153</v>
      </c>
      <c r="G67" s="208" t="s">
        <v>73</v>
      </c>
      <c r="H67" s="209" t="s">
        <v>151</v>
      </c>
    </row>
    <row r="68" spans="1:8" ht="18" customHeight="1">
      <c r="A68" s="205" t="s">
        <v>151</v>
      </c>
      <c r="B68" s="72">
        <f t="shared" ref="B68:B81" si="19">D67</f>
        <v>0.34027777777777773</v>
      </c>
      <c r="C68" s="73" t="s">
        <v>70</v>
      </c>
      <c r="D68" s="334">
        <f t="shared" si="18"/>
        <v>0.35416666666666663</v>
      </c>
      <c r="E68" s="210">
        <v>1.3888888888888888E-2</v>
      </c>
      <c r="F68" s="211" t="s">
        <v>154</v>
      </c>
      <c r="G68" s="208" t="s">
        <v>155</v>
      </c>
      <c r="H68" s="209" t="s">
        <v>151</v>
      </c>
    </row>
    <row r="69" spans="1:8" ht="15.75">
      <c r="A69" s="205" t="s">
        <v>151</v>
      </c>
      <c r="B69" s="72">
        <f t="shared" si="19"/>
        <v>0.35416666666666663</v>
      </c>
      <c r="C69" s="73" t="s">
        <v>70</v>
      </c>
      <c r="D69" s="334">
        <f t="shared" si="18"/>
        <v>0.36805555555555552</v>
      </c>
      <c r="E69" s="210">
        <v>1.3888888888888888E-2</v>
      </c>
      <c r="F69" s="211" t="s">
        <v>156</v>
      </c>
      <c r="G69" s="208" t="s">
        <v>157</v>
      </c>
      <c r="H69" s="209" t="s">
        <v>151</v>
      </c>
    </row>
    <row r="70" spans="1:8" ht="15.75">
      <c r="A70" s="205" t="s">
        <v>151</v>
      </c>
      <c r="B70" s="72">
        <f t="shared" si="19"/>
        <v>0.36805555555555552</v>
      </c>
      <c r="C70" s="73" t="s">
        <v>70</v>
      </c>
      <c r="D70" s="334">
        <f t="shared" si="18"/>
        <v>0.38888888888888884</v>
      </c>
      <c r="E70" s="210">
        <v>2.0833333333333332E-2</v>
      </c>
      <c r="F70" s="211" t="s">
        <v>158</v>
      </c>
      <c r="G70" s="208" t="s">
        <v>157</v>
      </c>
      <c r="H70" s="212" t="s">
        <v>151</v>
      </c>
    </row>
    <row r="71" spans="1:8" ht="15.75">
      <c r="A71" s="336" t="s">
        <v>151</v>
      </c>
      <c r="B71" s="337">
        <f>D70</f>
        <v>0.38888888888888884</v>
      </c>
      <c r="C71" s="342" t="s">
        <v>70</v>
      </c>
      <c r="D71" s="337">
        <f>B71+E71</f>
        <v>0.39930555555555552</v>
      </c>
      <c r="E71" s="338">
        <v>1.0416666666666666E-2</v>
      </c>
      <c r="F71" s="339" t="s">
        <v>76</v>
      </c>
      <c r="G71" s="340" t="s">
        <v>151</v>
      </c>
      <c r="H71" s="341">
        <f>SUM(E67:E70)</f>
        <v>5.5555555555555552E-2</v>
      </c>
    </row>
    <row r="72" spans="1:8" ht="15.75">
      <c r="A72" s="205"/>
      <c r="B72" s="72">
        <f>D71</f>
        <v>0.39930555555555552</v>
      </c>
      <c r="C72" s="73" t="s">
        <v>70</v>
      </c>
      <c r="D72" s="334">
        <f t="shared" si="18"/>
        <v>0.41319444444444442</v>
      </c>
      <c r="E72" s="210">
        <v>1.3888888888888888E-2</v>
      </c>
      <c r="F72" s="211" t="s">
        <v>159</v>
      </c>
      <c r="G72" s="208" t="s">
        <v>157</v>
      </c>
      <c r="H72" s="212"/>
    </row>
    <row r="73" spans="1:8" ht="15.75">
      <c r="A73" s="205" t="s">
        <v>151</v>
      </c>
      <c r="B73" s="72">
        <f>D72</f>
        <v>0.41319444444444442</v>
      </c>
      <c r="C73" s="73" t="s">
        <v>70</v>
      </c>
      <c r="D73" s="334">
        <f t="shared" si="18"/>
        <v>0.42013888888888884</v>
      </c>
      <c r="E73" s="206">
        <v>6.9444444444444441E-3</v>
      </c>
      <c r="F73" s="207" t="s">
        <v>160</v>
      </c>
      <c r="G73" s="208" t="s">
        <v>73</v>
      </c>
      <c r="H73" s="212" t="s">
        <v>151</v>
      </c>
    </row>
    <row r="74" spans="1:8" ht="15.75">
      <c r="A74" s="205" t="s">
        <v>151</v>
      </c>
      <c r="B74" s="72">
        <f t="shared" si="19"/>
        <v>0.42013888888888884</v>
      </c>
      <c r="C74" s="73" t="s">
        <v>70</v>
      </c>
      <c r="D74" s="334">
        <f t="shared" si="18"/>
        <v>0.43402777777777773</v>
      </c>
      <c r="E74" s="210">
        <v>1.3888888888888888E-2</v>
      </c>
      <c r="F74" s="211" t="s">
        <v>161</v>
      </c>
      <c r="G74" s="212" t="s">
        <v>162</v>
      </c>
      <c r="H74" s="209" t="s">
        <v>151</v>
      </c>
    </row>
    <row r="75" spans="1:8" ht="15.75" customHeight="1">
      <c r="A75" s="205"/>
      <c r="B75" s="72">
        <f>D74</f>
        <v>0.43402777777777773</v>
      </c>
      <c r="C75" s="73" t="s">
        <v>70</v>
      </c>
      <c r="D75" s="334">
        <f>B75+E75</f>
        <v>0.44791666666666663</v>
      </c>
      <c r="E75" s="210">
        <v>1.3888888888888888E-2</v>
      </c>
      <c r="F75" s="211" t="s">
        <v>163</v>
      </c>
      <c r="G75" s="212" t="s">
        <v>164</v>
      </c>
      <c r="H75" s="209"/>
    </row>
    <row r="76" spans="1:8" ht="15.75">
      <c r="A76" s="336" t="s">
        <v>151</v>
      </c>
      <c r="B76" s="337">
        <f>D75</f>
        <v>0.44791666666666663</v>
      </c>
      <c r="C76" s="342" t="s">
        <v>70</v>
      </c>
      <c r="D76" s="337">
        <f>B76+E76</f>
        <v>0.45833333333333331</v>
      </c>
      <c r="E76" s="338">
        <v>1.0416666666666666E-2</v>
      </c>
      <c r="F76" s="339" t="s">
        <v>76</v>
      </c>
      <c r="G76" s="340" t="s">
        <v>151</v>
      </c>
      <c r="H76" s="341">
        <f>SUM(E72:E75)</f>
        <v>4.8611111111111112E-2</v>
      </c>
    </row>
    <row r="77" spans="1:8" ht="15.75">
      <c r="A77" s="343" t="s">
        <v>151</v>
      </c>
      <c r="B77" s="344">
        <f>D76</f>
        <v>0.45833333333333331</v>
      </c>
      <c r="C77" s="349" t="s">
        <v>70</v>
      </c>
      <c r="D77" s="345">
        <f>B77+E77</f>
        <v>0.47222222222222221</v>
      </c>
      <c r="E77" s="346">
        <v>1.3888888888888888E-2</v>
      </c>
      <c r="F77" s="347" t="s">
        <v>165</v>
      </c>
      <c r="G77" s="347" t="s">
        <v>166</v>
      </c>
      <c r="H77" s="348" t="s">
        <v>151</v>
      </c>
    </row>
    <row r="78" spans="1:8" ht="15.75">
      <c r="A78" s="205" t="s">
        <v>151</v>
      </c>
      <c r="B78" s="72">
        <f>D77</f>
        <v>0.47222222222222221</v>
      </c>
      <c r="C78" s="73" t="s">
        <v>70</v>
      </c>
      <c r="D78" s="334">
        <f t="shared" si="18"/>
        <v>0.4861111111111111</v>
      </c>
      <c r="E78" s="210">
        <v>1.3888888888888888E-2</v>
      </c>
      <c r="F78" s="211" t="s">
        <v>167</v>
      </c>
      <c r="G78" s="208" t="s">
        <v>168</v>
      </c>
      <c r="H78" s="209" t="s">
        <v>151</v>
      </c>
    </row>
    <row r="79" spans="1:8" ht="15.75">
      <c r="A79" s="205" t="s">
        <v>151</v>
      </c>
      <c r="B79" s="72">
        <f t="shared" si="19"/>
        <v>0.4861111111111111</v>
      </c>
      <c r="C79" s="73" t="s">
        <v>70</v>
      </c>
      <c r="D79" s="334">
        <f t="shared" si="18"/>
        <v>0.5</v>
      </c>
      <c r="E79" s="210">
        <v>1.3888888888888888E-2</v>
      </c>
      <c r="F79" s="211" t="s">
        <v>169</v>
      </c>
      <c r="G79" s="208" t="s">
        <v>170</v>
      </c>
      <c r="H79" s="209" t="s">
        <v>151</v>
      </c>
    </row>
    <row r="80" spans="1:8" ht="15.75">
      <c r="A80" s="68"/>
      <c r="B80" s="72">
        <f t="shared" si="19"/>
        <v>0.5</v>
      </c>
      <c r="C80" s="73" t="s">
        <v>70</v>
      </c>
      <c r="D80" s="334">
        <f t="shared" si="18"/>
        <v>0.51388888888888884</v>
      </c>
      <c r="E80" s="335">
        <v>1.3888888888888888E-2</v>
      </c>
      <c r="F80" s="211" t="s">
        <v>171</v>
      </c>
      <c r="G80" s="212" t="s">
        <v>172</v>
      </c>
      <c r="H80" s="209" t="s">
        <v>151</v>
      </c>
    </row>
    <row r="81" spans="1:8" ht="15.75" customHeight="1">
      <c r="A81" s="213" t="s">
        <v>151</v>
      </c>
      <c r="B81" s="214">
        <f t="shared" si="19"/>
        <v>0.51388888888888884</v>
      </c>
      <c r="C81" s="215" t="s">
        <v>70</v>
      </c>
      <c r="D81" s="214">
        <f t="shared" si="18"/>
        <v>0.52083333333333326</v>
      </c>
      <c r="E81" s="392">
        <v>6.9444444444444441E-3</v>
      </c>
      <c r="F81" s="216" t="s">
        <v>116</v>
      </c>
      <c r="G81" s="217" t="s">
        <v>151</v>
      </c>
      <c r="H81" s="44">
        <f>SUM(E77:E80)</f>
        <v>5.5555555555555552E-2</v>
      </c>
    </row>
    <row r="82" spans="1:8">
      <c r="A82" s="161"/>
    </row>
    <row r="83" spans="1:8">
      <c r="A83" s="161"/>
    </row>
    <row r="84" spans="1:8">
      <c r="A84" s="161"/>
    </row>
    <row r="85" spans="1:8">
      <c r="F85" s="192" t="s">
        <v>173</v>
      </c>
    </row>
    <row r="86" spans="1:8" ht="15.75">
      <c r="A86" s="88"/>
      <c r="B86" s="138"/>
      <c r="C86" s="139"/>
      <c r="D86" s="140"/>
      <c r="E86" s="141"/>
      <c r="F86" s="178" t="s">
        <v>174</v>
      </c>
      <c r="G86" s="172" t="s">
        <v>175</v>
      </c>
      <c r="H86" s="105"/>
    </row>
    <row r="89" spans="1:8">
      <c r="F89" s="192" t="s">
        <v>176</v>
      </c>
    </row>
    <row r="90" spans="1:8">
      <c r="F90" s="191" t="s">
        <v>177</v>
      </c>
    </row>
    <row r="91" spans="1:8">
      <c r="F91" s="191" t="s">
        <v>178</v>
      </c>
    </row>
    <row r="92" spans="1:8">
      <c r="F92" s="191" t="s">
        <v>179</v>
      </c>
    </row>
    <row r="93" spans="1:8">
      <c r="F93" s="191" t="s">
        <v>180</v>
      </c>
    </row>
    <row r="94" spans="1:8">
      <c r="F94" s="191" t="s">
        <v>181</v>
      </c>
    </row>
    <row r="95" spans="1:8">
      <c r="F95" s="191" t="s">
        <v>182</v>
      </c>
    </row>
    <row r="96" spans="1:8">
      <c r="F96" s="191" t="s">
        <v>183</v>
      </c>
    </row>
    <row r="97" spans="6:6">
      <c r="F97" t="s">
        <v>184</v>
      </c>
    </row>
    <row r="120" ht="18" customHeight="1"/>
    <row r="123" ht="18" customHeight="1"/>
    <row r="147" ht="15" customHeight="1"/>
  </sheetData>
  <mergeCells count="3">
    <mergeCell ref="A1:G1"/>
    <mergeCell ref="B35:G35"/>
    <mergeCell ref="A63:G63"/>
  </mergeCells>
  <pageMargins left="0.7" right="0.7" top="0.75" bottom="0.75" header="0.3" footer="0.3"/>
  <pageSetup scale="91" fitToHeight="2" orientation="landscape" r:id="rId1"/>
  <rowBreaks count="2" manualBreakCount="2">
    <brk id="34" max="6" man="1"/>
    <brk id="62" max="6" man="1"/>
  </rowBreaks>
  <ignoredErrors>
    <ignoredError sqref="B6:D6 C7 B8:D11 B18:D18 C17:D17 C16:D16 C13:D13 B15:D15 C14:D14 B12:D12 B17 B14 B13 B16" unlockedFormula="1"/>
    <ignoredError sqref="B19:D34 B7 D7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74"/>
  <sheetViews>
    <sheetView showGridLines="0" zoomScale="85" zoomScaleNormal="85" zoomScaleSheetLayoutView="80" zoomScalePageLayoutView="50" workbookViewId="0">
      <pane xSplit="2" ySplit="1" topLeftCell="E20" activePane="bottomRight" state="frozen"/>
      <selection pane="bottomRight" activeCell="I56" sqref="I56"/>
      <selection pane="bottomLeft" activeCell="A2" sqref="A2"/>
      <selection pane="topRight" activeCell="C1" sqref="C1"/>
    </sheetView>
  </sheetViews>
  <sheetFormatPr defaultColWidth="9.42578125" defaultRowHeight="15"/>
  <cols>
    <col min="1" max="1" width="16.5703125" style="29" customWidth="1"/>
    <col min="2" max="2" width="71.5703125" style="24" customWidth="1"/>
    <col min="3" max="3" width="47" style="24" bestFit="1" customWidth="1"/>
    <col min="4" max="4" width="16.7109375" style="32" customWidth="1"/>
    <col min="5" max="5" width="19.28515625" style="30" customWidth="1"/>
    <col min="6" max="8" width="15.7109375" style="30" customWidth="1"/>
    <col min="9" max="9" width="13.140625" style="30" customWidth="1"/>
    <col min="10" max="10" width="10.42578125" style="30" customWidth="1"/>
    <col min="11" max="11" width="7.5703125" style="30" customWidth="1"/>
    <col min="12" max="12" width="19" style="24" customWidth="1"/>
    <col min="13" max="13" width="21.5703125" style="24" customWidth="1"/>
    <col min="14" max="14" width="23.7109375" style="24" customWidth="1"/>
    <col min="15" max="34" width="9.42578125" style="230"/>
    <col min="35" max="16384" width="9.42578125" style="24"/>
  </cols>
  <sheetData>
    <row r="1" spans="1:14" ht="89.25" customHeight="1" thickBot="1">
      <c r="A1" s="289" t="s">
        <v>185</v>
      </c>
      <c r="B1" s="290" t="s">
        <v>186</v>
      </c>
      <c r="C1" s="291" t="s">
        <v>187</v>
      </c>
      <c r="D1" s="225" t="s">
        <v>188</v>
      </c>
      <c r="E1" s="225" t="s">
        <v>189</v>
      </c>
      <c r="F1" s="225" t="s">
        <v>190</v>
      </c>
      <c r="G1" s="226" t="s">
        <v>191</v>
      </c>
      <c r="H1" s="226" t="s">
        <v>192</v>
      </c>
      <c r="I1" s="226" t="s">
        <v>193</v>
      </c>
      <c r="J1" s="227" t="s">
        <v>194</v>
      </c>
      <c r="K1" s="227" t="s">
        <v>195</v>
      </c>
      <c r="L1" s="227" t="s">
        <v>196</v>
      </c>
      <c r="M1" s="228" t="s">
        <v>197</v>
      </c>
      <c r="N1" s="229" t="s">
        <v>198</v>
      </c>
    </row>
    <row r="2" spans="1:14">
      <c r="A2" s="409" t="s">
        <v>199</v>
      </c>
      <c r="B2" s="84" t="s">
        <v>72</v>
      </c>
      <c r="C2" s="231" t="s">
        <v>73</v>
      </c>
      <c r="D2" s="232" t="s">
        <v>200</v>
      </c>
      <c r="E2" s="233" t="s">
        <v>201</v>
      </c>
      <c r="F2" s="233" t="s">
        <v>11</v>
      </c>
      <c r="G2" s="233">
        <v>45159</v>
      </c>
      <c r="H2" s="234"/>
      <c r="I2" s="234">
        <v>45177</v>
      </c>
      <c r="J2" s="235"/>
      <c r="K2" s="235"/>
      <c r="L2" s="235"/>
      <c r="M2" s="236"/>
      <c r="N2" s="237"/>
    </row>
    <row r="3" spans="1:14">
      <c r="A3" s="410"/>
      <c r="B3" s="84" t="s">
        <v>202</v>
      </c>
      <c r="C3" s="84" t="s">
        <v>75</v>
      </c>
      <c r="D3" s="238" t="s">
        <v>200</v>
      </c>
      <c r="E3" s="352" t="s">
        <v>201</v>
      </c>
      <c r="F3" s="352" t="s">
        <v>11</v>
      </c>
      <c r="G3" s="245"/>
      <c r="H3" s="239"/>
      <c r="I3" s="240"/>
      <c r="J3" s="241"/>
      <c r="K3" s="241"/>
      <c r="L3" s="241"/>
      <c r="M3" s="302"/>
      <c r="N3" s="242"/>
    </row>
    <row r="4" spans="1:14" s="230" customFormat="1">
      <c r="A4" s="410"/>
      <c r="B4" s="303" t="s">
        <v>203</v>
      </c>
      <c r="C4" s="304" t="s">
        <v>79</v>
      </c>
      <c r="D4" s="243" t="s">
        <v>204</v>
      </c>
      <c r="E4" s="244" t="s">
        <v>11</v>
      </c>
      <c r="F4" s="244" t="s">
        <v>11</v>
      </c>
      <c r="G4" s="245"/>
      <c r="H4" s="244"/>
      <c r="I4" s="245"/>
      <c r="J4" s="246" t="s">
        <v>205</v>
      </c>
      <c r="K4" s="246" t="s">
        <v>206</v>
      </c>
      <c r="L4" s="246"/>
      <c r="M4" s="247"/>
      <c r="N4" s="248"/>
    </row>
    <row r="5" spans="1:14" s="230" customFormat="1">
      <c r="A5" s="410"/>
      <c r="B5" s="28" t="s">
        <v>81</v>
      </c>
      <c r="C5" s="305" t="s">
        <v>82</v>
      </c>
      <c r="D5" s="238" t="s">
        <v>204</v>
      </c>
      <c r="E5" s="244" t="s">
        <v>11</v>
      </c>
      <c r="F5" s="244" t="s">
        <v>11</v>
      </c>
      <c r="G5" s="245">
        <v>45149</v>
      </c>
      <c r="H5" s="245">
        <v>45162</v>
      </c>
      <c r="I5" s="245">
        <v>45176</v>
      </c>
      <c r="J5" s="246" t="s">
        <v>207</v>
      </c>
      <c r="K5" s="246" t="s">
        <v>206</v>
      </c>
      <c r="L5" s="246"/>
      <c r="M5" s="247"/>
      <c r="N5" s="248"/>
    </row>
    <row r="6" spans="1:14" s="230" customFormat="1">
      <c r="A6" s="410"/>
      <c r="B6" s="28" t="s">
        <v>83</v>
      </c>
      <c r="C6" s="305" t="s">
        <v>84</v>
      </c>
      <c r="D6" s="238" t="s">
        <v>204</v>
      </c>
      <c r="E6" s="244" t="s">
        <v>11</v>
      </c>
      <c r="F6" s="244" t="s">
        <v>11</v>
      </c>
      <c r="G6" s="245">
        <v>45149</v>
      </c>
      <c r="H6" s="245">
        <v>45162</v>
      </c>
      <c r="I6" s="245">
        <v>45176</v>
      </c>
      <c r="J6" s="246" t="s">
        <v>208</v>
      </c>
      <c r="K6" s="246" t="s">
        <v>206</v>
      </c>
      <c r="L6" s="246"/>
      <c r="M6" s="247"/>
      <c r="N6" s="248"/>
    </row>
    <row r="7" spans="1:14" s="230" customFormat="1">
      <c r="A7" s="410"/>
      <c r="B7" s="265" t="s">
        <v>85</v>
      </c>
      <c r="C7" s="306" t="s">
        <v>86</v>
      </c>
      <c r="D7" s="238" t="s">
        <v>204</v>
      </c>
      <c r="E7" s="244" t="s">
        <v>11</v>
      </c>
      <c r="F7" s="244" t="s">
        <v>11</v>
      </c>
      <c r="G7" s="245">
        <v>45160</v>
      </c>
      <c r="H7" s="245">
        <v>45162</v>
      </c>
      <c r="I7" s="245">
        <v>45177</v>
      </c>
      <c r="J7" s="246" t="s">
        <v>208</v>
      </c>
      <c r="K7" s="246" t="s">
        <v>206</v>
      </c>
      <c r="L7" s="246"/>
      <c r="M7" s="247"/>
      <c r="N7" s="248"/>
    </row>
    <row r="8" spans="1:14" s="230" customFormat="1">
      <c r="A8" s="410"/>
      <c r="B8" s="265" t="s">
        <v>87</v>
      </c>
      <c r="C8" s="306" t="s">
        <v>86</v>
      </c>
      <c r="D8" s="238" t="s">
        <v>204</v>
      </c>
      <c r="E8" s="244" t="s">
        <v>11</v>
      </c>
      <c r="F8" s="244" t="s">
        <v>11</v>
      </c>
      <c r="G8" s="245">
        <v>45160</v>
      </c>
      <c r="H8" s="245">
        <v>45162</v>
      </c>
      <c r="I8" s="245">
        <v>45177</v>
      </c>
      <c r="J8" s="246" t="s">
        <v>208</v>
      </c>
      <c r="K8" s="246" t="s">
        <v>206</v>
      </c>
      <c r="L8" s="246"/>
      <c r="M8" s="247"/>
      <c r="N8" s="248"/>
    </row>
    <row r="9" spans="1:14" s="253" customFormat="1" ht="15.75">
      <c r="A9" s="410"/>
      <c r="B9" s="305" t="s">
        <v>89</v>
      </c>
      <c r="C9" s="307" t="s">
        <v>90</v>
      </c>
      <c r="D9" s="238" t="s">
        <v>204</v>
      </c>
      <c r="E9" s="244" t="s">
        <v>11</v>
      </c>
      <c r="F9" s="244" t="s">
        <v>11</v>
      </c>
      <c r="G9" s="245">
        <v>45159</v>
      </c>
      <c r="H9" s="245">
        <v>45162</v>
      </c>
      <c r="I9" s="245">
        <v>45176</v>
      </c>
      <c r="J9" s="246" t="s">
        <v>209</v>
      </c>
      <c r="K9" s="246" t="s">
        <v>206</v>
      </c>
      <c r="L9" s="246"/>
      <c r="M9" s="308"/>
      <c r="N9" s="248"/>
    </row>
    <row r="10" spans="1:14" s="230" customFormat="1">
      <c r="A10" s="410"/>
      <c r="B10" s="305" t="s">
        <v>91</v>
      </c>
      <c r="C10" s="307" t="s">
        <v>92</v>
      </c>
      <c r="D10" s="238" t="s">
        <v>204</v>
      </c>
      <c r="E10" s="244" t="s">
        <v>11</v>
      </c>
      <c r="F10" s="244" t="s">
        <v>11</v>
      </c>
      <c r="G10" s="245">
        <v>45162</v>
      </c>
      <c r="H10" s="245">
        <v>45162</v>
      </c>
      <c r="I10" s="245"/>
      <c r="J10" s="246" t="s">
        <v>209</v>
      </c>
      <c r="K10" s="246" t="s">
        <v>206</v>
      </c>
      <c r="L10" s="246"/>
      <c r="M10" s="247"/>
      <c r="N10" s="248"/>
    </row>
    <row r="11" spans="1:14" s="230" customFormat="1">
      <c r="A11" s="410"/>
      <c r="B11" s="303" t="s">
        <v>210</v>
      </c>
      <c r="C11" s="305" t="s">
        <v>96</v>
      </c>
      <c r="D11" s="238" t="s">
        <v>211</v>
      </c>
      <c r="E11" s="244" t="s">
        <v>11</v>
      </c>
      <c r="F11" s="244" t="s">
        <v>11</v>
      </c>
      <c r="G11" s="245"/>
      <c r="H11" s="245"/>
      <c r="I11" s="245"/>
      <c r="J11" s="246" t="s">
        <v>205</v>
      </c>
      <c r="K11" s="246" t="s">
        <v>206</v>
      </c>
      <c r="L11" s="246"/>
      <c r="M11" s="247"/>
      <c r="N11" s="248"/>
    </row>
    <row r="12" spans="1:14" s="230" customFormat="1" ht="30">
      <c r="A12" s="410"/>
      <c r="B12" s="309" t="s">
        <v>212</v>
      </c>
      <c r="C12" s="310" t="s">
        <v>98</v>
      </c>
      <c r="D12" s="238" t="s">
        <v>211</v>
      </c>
      <c r="E12" s="244" t="s">
        <v>11</v>
      </c>
      <c r="F12" s="244" t="s">
        <v>213</v>
      </c>
      <c r="G12" s="245">
        <v>45176</v>
      </c>
      <c r="H12" s="245"/>
      <c r="I12" s="245"/>
      <c r="J12" s="246" t="s">
        <v>205</v>
      </c>
      <c r="K12" s="246" t="s">
        <v>206</v>
      </c>
      <c r="L12" s="246"/>
      <c r="M12" s="247"/>
      <c r="N12" s="248"/>
    </row>
    <row r="13" spans="1:14" s="230" customFormat="1">
      <c r="A13" s="410"/>
      <c r="B13" s="309" t="s">
        <v>100</v>
      </c>
      <c r="C13" s="311" t="s">
        <v>101</v>
      </c>
      <c r="D13" s="238" t="s">
        <v>211</v>
      </c>
      <c r="E13" s="244" t="s">
        <v>11</v>
      </c>
      <c r="F13" s="244" t="s">
        <v>11</v>
      </c>
      <c r="G13" s="245">
        <v>45177</v>
      </c>
      <c r="H13" s="245"/>
      <c r="I13" s="245"/>
      <c r="J13" s="246" t="s">
        <v>208</v>
      </c>
      <c r="K13" s="246" t="s">
        <v>206</v>
      </c>
      <c r="L13" s="246"/>
      <c r="M13" s="247"/>
      <c r="N13" s="248"/>
    </row>
    <row r="14" spans="1:14" s="230" customFormat="1">
      <c r="A14" s="410"/>
      <c r="B14" s="309" t="s">
        <v>102</v>
      </c>
      <c r="C14" s="307" t="s">
        <v>101</v>
      </c>
      <c r="D14" s="238" t="s">
        <v>211</v>
      </c>
      <c r="E14" s="244" t="s">
        <v>11</v>
      </c>
      <c r="F14" s="368" t="s">
        <v>11</v>
      </c>
      <c r="G14" s="245">
        <v>45177</v>
      </c>
      <c r="H14" s="245"/>
      <c r="I14" s="245"/>
      <c r="J14" s="246" t="s">
        <v>209</v>
      </c>
      <c r="K14" s="246" t="s">
        <v>206</v>
      </c>
      <c r="L14" s="246"/>
      <c r="M14" s="247"/>
      <c r="N14" s="248"/>
    </row>
    <row r="15" spans="1:14" s="230" customFormat="1">
      <c r="A15" s="410"/>
      <c r="B15" s="305" t="s">
        <v>103</v>
      </c>
      <c r="C15" s="307" t="s">
        <v>104</v>
      </c>
      <c r="D15" s="238" t="s">
        <v>211</v>
      </c>
      <c r="E15" s="244" t="s">
        <v>11</v>
      </c>
      <c r="F15" s="244" t="s">
        <v>11</v>
      </c>
      <c r="G15" s="244">
        <v>45176</v>
      </c>
      <c r="H15" s="245"/>
      <c r="I15" s="245"/>
      <c r="J15" s="246" t="s">
        <v>205</v>
      </c>
      <c r="K15" s="246" t="s">
        <v>206</v>
      </c>
      <c r="L15" s="246"/>
      <c r="M15" s="247"/>
      <c r="N15" s="248"/>
    </row>
    <row r="16" spans="1:14" s="230" customFormat="1">
      <c r="A16" s="410"/>
      <c r="B16" s="312" t="s">
        <v>105</v>
      </c>
      <c r="C16" s="311" t="s">
        <v>106</v>
      </c>
      <c r="D16" s="238" t="s">
        <v>211</v>
      </c>
      <c r="E16" s="244" t="s">
        <v>11</v>
      </c>
      <c r="F16" s="244" t="s">
        <v>11</v>
      </c>
      <c r="G16" s="244">
        <v>45156</v>
      </c>
      <c r="H16" s="245"/>
      <c r="I16" s="245">
        <v>45175</v>
      </c>
      <c r="J16" s="246" t="s">
        <v>205</v>
      </c>
      <c r="K16" s="246" t="s">
        <v>206</v>
      </c>
      <c r="L16" s="246"/>
      <c r="M16" s="247"/>
      <c r="N16" s="248"/>
    </row>
    <row r="17" spans="1:14" s="230" customFormat="1">
      <c r="A17" s="410"/>
      <c r="B17" s="312" t="s">
        <v>108</v>
      </c>
      <c r="C17" s="311" t="s">
        <v>109</v>
      </c>
      <c r="D17" s="238" t="s">
        <v>211</v>
      </c>
      <c r="E17" s="244" t="s">
        <v>11</v>
      </c>
      <c r="F17" s="244" t="s">
        <v>11</v>
      </c>
      <c r="G17" s="244">
        <v>45160</v>
      </c>
      <c r="H17" s="245"/>
      <c r="I17" s="245"/>
      <c r="J17" s="246" t="s">
        <v>205</v>
      </c>
      <c r="K17" s="246" t="s">
        <v>206</v>
      </c>
      <c r="L17" s="246"/>
      <c r="M17" s="247"/>
      <c r="N17" s="248"/>
    </row>
    <row r="18" spans="1:14" s="230" customFormat="1">
      <c r="A18" s="410"/>
      <c r="B18" s="309" t="s">
        <v>112</v>
      </c>
      <c r="C18" s="311" t="s">
        <v>113</v>
      </c>
      <c r="D18" s="238" t="s">
        <v>211</v>
      </c>
      <c r="E18" s="244" t="s">
        <v>11</v>
      </c>
      <c r="F18" s="244" t="s">
        <v>11</v>
      </c>
      <c r="G18" s="244">
        <v>45159</v>
      </c>
      <c r="H18" s="245">
        <v>45162</v>
      </c>
      <c r="I18" s="245">
        <v>45176</v>
      </c>
      <c r="J18" s="246" t="s">
        <v>209</v>
      </c>
      <c r="K18" s="246" t="s">
        <v>206</v>
      </c>
      <c r="L18" s="246"/>
      <c r="M18" s="247"/>
      <c r="N18" s="248"/>
    </row>
    <row r="19" spans="1:14" s="230" customFormat="1" ht="90">
      <c r="A19" s="410"/>
      <c r="B19" s="305" t="s">
        <v>110</v>
      </c>
      <c r="C19" s="313" t="s">
        <v>111</v>
      </c>
      <c r="D19" s="238" t="s">
        <v>211</v>
      </c>
      <c r="E19" s="244" t="s">
        <v>11</v>
      </c>
      <c r="F19" s="244" t="s">
        <v>214</v>
      </c>
      <c r="G19" s="244">
        <v>45148</v>
      </c>
      <c r="H19" s="245"/>
      <c r="I19" s="245"/>
      <c r="J19" s="246" t="s">
        <v>208</v>
      </c>
      <c r="K19" s="246" t="s">
        <v>215</v>
      </c>
      <c r="L19" s="246"/>
      <c r="M19" s="247"/>
      <c r="N19" s="248"/>
    </row>
    <row r="20" spans="1:14" s="230" customFormat="1">
      <c r="A20" s="410"/>
      <c r="B20" s="252" t="s">
        <v>182</v>
      </c>
      <c r="C20" s="176" t="s">
        <v>115</v>
      </c>
      <c r="D20" s="238" t="s">
        <v>204</v>
      </c>
      <c r="E20" s="244" t="s">
        <v>11</v>
      </c>
      <c r="F20" s="244" t="s">
        <v>11</v>
      </c>
      <c r="G20" s="244">
        <v>45161</v>
      </c>
      <c r="H20" s="245"/>
      <c r="I20" s="245"/>
      <c r="J20" s="246" t="s">
        <v>205</v>
      </c>
      <c r="K20" s="246" t="s">
        <v>206</v>
      </c>
      <c r="L20" s="246"/>
      <c r="M20" s="247"/>
      <c r="N20" s="248"/>
    </row>
    <row r="21" spans="1:14" s="230" customFormat="1">
      <c r="A21" s="410"/>
      <c r="B21" s="252"/>
      <c r="C21" s="252"/>
      <c r="D21" s="238"/>
      <c r="E21" s="244"/>
      <c r="F21" s="244"/>
      <c r="G21" s="244"/>
      <c r="H21" s="245"/>
      <c r="I21" s="245"/>
      <c r="J21" s="246"/>
      <c r="K21" s="246"/>
      <c r="L21" s="246"/>
      <c r="M21" s="247"/>
      <c r="N21" s="248"/>
    </row>
    <row r="22" spans="1:14" s="230" customFormat="1">
      <c r="A22" s="410"/>
      <c r="B22" s="252"/>
      <c r="C22" s="252"/>
      <c r="D22" s="238"/>
      <c r="E22" s="244"/>
      <c r="F22" s="244"/>
      <c r="G22" s="244"/>
      <c r="H22" s="245"/>
      <c r="I22" s="245"/>
      <c r="J22" s="246"/>
      <c r="K22" s="246"/>
      <c r="L22" s="246"/>
      <c r="M22" s="247"/>
      <c r="N22" s="248"/>
    </row>
    <row r="23" spans="1:14" s="230" customFormat="1">
      <c r="A23" s="410"/>
      <c r="B23" s="252"/>
      <c r="C23" s="252"/>
      <c r="D23" s="238"/>
      <c r="E23" s="244"/>
      <c r="F23" s="244"/>
      <c r="G23" s="244"/>
      <c r="H23" s="245"/>
      <c r="I23" s="245"/>
      <c r="J23" s="246"/>
      <c r="K23" s="246"/>
      <c r="L23" s="246"/>
      <c r="M23" s="247"/>
      <c r="N23" s="248"/>
    </row>
    <row r="24" spans="1:14" s="230" customFormat="1">
      <c r="A24" s="410"/>
      <c r="B24" s="251"/>
      <c r="C24" s="251"/>
      <c r="D24" s="238"/>
      <c r="E24" s="244"/>
      <c r="F24" s="244"/>
      <c r="G24" s="244"/>
      <c r="H24" s="244"/>
      <c r="I24" s="245"/>
      <c r="J24" s="246"/>
      <c r="K24" s="246"/>
      <c r="L24" s="246"/>
      <c r="M24" s="247"/>
      <c r="N24" s="248"/>
    </row>
    <row r="25" spans="1:14" s="230" customFormat="1" ht="15.75" thickBot="1">
      <c r="A25" s="410"/>
      <c r="B25" s="251"/>
      <c r="C25" s="255"/>
      <c r="D25" s="256"/>
      <c r="E25" s="257"/>
      <c r="F25" s="257"/>
      <c r="G25" s="258"/>
      <c r="H25" s="257"/>
      <c r="I25" s="258"/>
      <c r="J25" s="259"/>
      <c r="K25" s="259"/>
      <c r="L25" s="259"/>
      <c r="M25" s="260"/>
      <c r="N25" s="314"/>
    </row>
    <row r="26" spans="1:14" ht="15" customHeight="1">
      <c r="A26" s="411" t="s">
        <v>216</v>
      </c>
      <c r="B26" s="315" t="s">
        <v>217</v>
      </c>
      <c r="C26" s="316" t="s">
        <v>120</v>
      </c>
      <c r="D26" s="232" t="s">
        <v>218</v>
      </c>
      <c r="E26" s="233"/>
      <c r="F26" s="233"/>
      <c r="G26" s="233"/>
      <c r="H26" s="233"/>
      <c r="I26" s="234"/>
      <c r="J26" s="235"/>
      <c r="K26" s="235"/>
      <c r="L26" s="235"/>
      <c r="M26" s="261"/>
      <c r="N26" s="262"/>
    </row>
    <row r="27" spans="1:14" s="230" customFormat="1" ht="15" customHeight="1">
      <c r="A27" s="412"/>
      <c r="B27" s="249" t="s">
        <v>121</v>
      </c>
      <c r="C27" s="317" t="s">
        <v>122</v>
      </c>
      <c r="D27" s="238" t="s">
        <v>218</v>
      </c>
      <c r="E27" s="244"/>
      <c r="F27" s="245"/>
      <c r="G27" s="245"/>
      <c r="H27" s="245"/>
      <c r="I27" s="245"/>
      <c r="J27" s="246"/>
      <c r="K27" s="246"/>
      <c r="L27" s="246"/>
      <c r="M27" s="247"/>
      <c r="N27" s="263"/>
    </row>
    <row r="28" spans="1:14" s="230" customFormat="1">
      <c r="A28" s="412"/>
      <c r="B28" s="249" t="s">
        <v>123</v>
      </c>
      <c r="C28" s="317" t="s">
        <v>219</v>
      </c>
      <c r="D28" s="238" t="s">
        <v>218</v>
      </c>
      <c r="E28" s="244"/>
      <c r="F28" s="244"/>
      <c r="G28" s="245"/>
      <c r="H28" s="245"/>
      <c r="I28" s="245"/>
      <c r="J28" s="246"/>
      <c r="K28" s="246"/>
      <c r="L28" s="246"/>
      <c r="M28" s="247"/>
      <c r="N28" s="263"/>
    </row>
    <row r="29" spans="1:14" s="230" customFormat="1" ht="15" customHeight="1">
      <c r="A29" s="412"/>
      <c r="B29" s="264" t="s">
        <v>125</v>
      </c>
      <c r="C29" s="317" t="s">
        <v>219</v>
      </c>
      <c r="D29" s="238" t="s">
        <v>218</v>
      </c>
      <c r="E29" s="244"/>
      <c r="F29" s="244"/>
      <c r="G29" s="245"/>
      <c r="H29" s="245"/>
      <c r="I29" s="245"/>
      <c r="J29" s="246"/>
      <c r="K29" s="246"/>
      <c r="L29" s="246"/>
      <c r="M29" s="247"/>
      <c r="N29" s="263"/>
    </row>
    <row r="30" spans="1:14" s="230" customFormat="1" ht="15" customHeight="1">
      <c r="A30" s="412"/>
      <c r="B30" s="318" t="s">
        <v>220</v>
      </c>
      <c r="C30" s="317" t="s">
        <v>219</v>
      </c>
      <c r="D30" s="238" t="s">
        <v>218</v>
      </c>
      <c r="E30" s="244"/>
      <c r="F30" s="245"/>
      <c r="G30" s="245"/>
      <c r="H30" s="245"/>
      <c r="I30" s="245"/>
      <c r="J30" s="246"/>
      <c r="K30" s="246"/>
      <c r="L30" s="246"/>
      <c r="M30" s="266"/>
      <c r="N30" s="263"/>
    </row>
    <row r="31" spans="1:14" s="230" customFormat="1" ht="15" customHeight="1">
      <c r="A31" s="412"/>
      <c r="B31" s="318" t="s">
        <v>126</v>
      </c>
      <c r="C31" s="319" t="s">
        <v>127</v>
      </c>
      <c r="D31" s="238" t="s">
        <v>218</v>
      </c>
      <c r="E31" s="245"/>
      <c r="F31" s="245"/>
      <c r="G31" s="244"/>
      <c r="H31" s="245"/>
      <c r="I31" s="245"/>
      <c r="J31" s="246"/>
      <c r="K31" s="246"/>
      <c r="L31" s="246"/>
      <c r="M31" s="266"/>
      <c r="N31" s="267"/>
    </row>
    <row r="32" spans="1:14" s="230" customFormat="1" ht="15" customHeight="1">
      <c r="A32" s="412"/>
      <c r="B32" s="251" t="s">
        <v>128</v>
      </c>
      <c r="C32" s="319" t="s">
        <v>127</v>
      </c>
      <c r="D32" s="238" t="s">
        <v>218</v>
      </c>
      <c r="E32" s="245"/>
      <c r="F32" s="245"/>
      <c r="G32" s="245"/>
      <c r="H32" s="245"/>
      <c r="I32" s="245"/>
      <c r="J32" s="246"/>
      <c r="K32" s="246"/>
      <c r="L32" s="268"/>
      <c r="M32" s="266"/>
      <c r="N32" s="263"/>
    </row>
    <row r="33" spans="1:34" s="269" customFormat="1" ht="15" customHeight="1">
      <c r="A33" s="412"/>
      <c r="B33" s="250" t="s">
        <v>129</v>
      </c>
      <c r="C33" s="320" t="s">
        <v>127</v>
      </c>
      <c r="D33" s="238" t="s">
        <v>218</v>
      </c>
      <c r="E33" s="244"/>
      <c r="F33" s="245"/>
      <c r="G33" s="245"/>
      <c r="H33" s="254"/>
      <c r="I33" s="254"/>
      <c r="J33" s="246"/>
      <c r="K33" s="246"/>
      <c r="L33" s="246"/>
      <c r="M33" s="266"/>
      <c r="N33" s="26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</row>
    <row r="34" spans="1:34" s="230" customFormat="1">
      <c r="A34" s="412"/>
      <c r="B34" s="250" t="s">
        <v>131</v>
      </c>
      <c r="C34" s="321" t="s">
        <v>132</v>
      </c>
      <c r="D34" s="238" t="s">
        <v>218</v>
      </c>
      <c r="E34" s="244"/>
      <c r="F34" s="245"/>
      <c r="G34" s="245"/>
      <c r="H34" s="245"/>
      <c r="I34" s="245"/>
      <c r="J34" s="246"/>
      <c r="K34" s="246"/>
      <c r="L34" s="246"/>
      <c r="M34" s="247"/>
      <c r="N34" s="263"/>
    </row>
    <row r="35" spans="1:34">
      <c r="A35" s="412"/>
      <c r="B35" s="28"/>
      <c r="C35" s="25"/>
      <c r="D35" s="238" t="s">
        <v>218</v>
      </c>
      <c r="E35" s="244"/>
      <c r="F35" s="244"/>
      <c r="G35" s="245"/>
      <c r="H35" s="245"/>
      <c r="I35" s="245"/>
      <c r="J35" s="246"/>
      <c r="K35" s="246"/>
      <c r="L35" s="246"/>
      <c r="M35" s="247"/>
      <c r="N35" s="263"/>
    </row>
    <row r="36" spans="1:34">
      <c r="A36" s="412"/>
      <c r="B36" s="84" t="s">
        <v>135</v>
      </c>
      <c r="C36" s="25" t="s">
        <v>134</v>
      </c>
      <c r="D36" s="238" t="s">
        <v>218</v>
      </c>
      <c r="E36" s="244"/>
      <c r="F36" s="244"/>
      <c r="G36" s="245"/>
      <c r="H36" s="245"/>
      <c r="I36" s="270"/>
      <c r="J36" s="246"/>
      <c r="K36" s="246"/>
      <c r="L36" s="246"/>
      <c r="M36" s="247"/>
      <c r="N36" s="263"/>
    </row>
    <row r="37" spans="1:34">
      <c r="A37" s="412"/>
      <c r="B37" s="271" t="s">
        <v>139</v>
      </c>
      <c r="C37" s="25" t="s">
        <v>73</v>
      </c>
      <c r="D37" s="238" t="s">
        <v>200</v>
      </c>
      <c r="E37" s="244" t="s">
        <v>201</v>
      </c>
      <c r="F37" s="244" t="s">
        <v>11</v>
      </c>
      <c r="G37" s="245"/>
      <c r="H37" s="245"/>
      <c r="I37" s="270"/>
      <c r="J37" s="246"/>
      <c r="K37" s="246"/>
      <c r="L37" s="246"/>
      <c r="M37" s="247"/>
      <c r="N37" s="263"/>
    </row>
    <row r="38" spans="1:34">
      <c r="A38" s="412"/>
      <c r="B38" s="84" t="s">
        <v>140</v>
      </c>
      <c r="C38" s="25" t="s">
        <v>141</v>
      </c>
      <c r="D38" s="238" t="s">
        <v>200</v>
      </c>
      <c r="E38" s="244">
        <v>45136</v>
      </c>
      <c r="F38" s="244" t="s">
        <v>11</v>
      </c>
      <c r="G38" s="245">
        <v>45160</v>
      </c>
      <c r="H38" s="245">
        <v>45163</v>
      </c>
      <c r="I38" s="270">
        <v>45174</v>
      </c>
      <c r="J38" s="246" t="s">
        <v>205</v>
      </c>
      <c r="K38" s="246" t="s">
        <v>221</v>
      </c>
      <c r="L38" s="246"/>
      <c r="M38" s="247"/>
      <c r="N38" s="263"/>
    </row>
    <row r="39" spans="1:34">
      <c r="A39" s="412"/>
      <c r="B39" s="272" t="s">
        <v>222</v>
      </c>
      <c r="C39" s="25" t="s">
        <v>143</v>
      </c>
      <c r="D39" s="238" t="s">
        <v>200</v>
      </c>
      <c r="E39" s="244">
        <v>45136</v>
      </c>
      <c r="F39" s="244" t="s">
        <v>11</v>
      </c>
      <c r="G39" s="245">
        <v>45160</v>
      </c>
      <c r="H39" s="245">
        <v>45163</v>
      </c>
      <c r="I39" s="270">
        <v>45177</v>
      </c>
      <c r="J39" s="246" t="s">
        <v>205</v>
      </c>
      <c r="K39" s="246" t="s">
        <v>206</v>
      </c>
      <c r="L39" s="246"/>
      <c r="M39" s="247"/>
      <c r="N39" s="263"/>
    </row>
    <row r="40" spans="1:34">
      <c r="A40" s="412"/>
      <c r="B40" s="272" t="s">
        <v>130</v>
      </c>
      <c r="C40" s="25"/>
      <c r="D40" s="238" t="s">
        <v>200</v>
      </c>
      <c r="E40" s="244">
        <v>45136</v>
      </c>
      <c r="F40" s="244"/>
      <c r="G40" s="245">
        <v>45167</v>
      </c>
      <c r="H40" s="245">
        <v>45168</v>
      </c>
      <c r="I40" s="270"/>
      <c r="J40" s="246" t="s">
        <v>205</v>
      </c>
      <c r="K40" s="246" t="s">
        <v>206</v>
      </c>
      <c r="L40" s="246"/>
      <c r="M40" s="247"/>
      <c r="N40" s="263"/>
    </row>
    <row r="41" spans="1:34">
      <c r="A41" s="412"/>
      <c r="B41" s="273" t="s">
        <v>144</v>
      </c>
      <c r="C41" s="25" t="s">
        <v>145</v>
      </c>
      <c r="D41" s="238" t="s">
        <v>223</v>
      </c>
      <c r="E41" s="244"/>
      <c r="F41" s="244" t="s">
        <v>11</v>
      </c>
      <c r="G41" s="245">
        <v>45160</v>
      </c>
      <c r="H41" s="245"/>
      <c r="I41" s="270"/>
      <c r="J41" s="246"/>
      <c r="K41" s="246"/>
      <c r="L41" s="246"/>
      <c r="M41" s="247"/>
      <c r="N41" s="263"/>
    </row>
    <row r="42" spans="1:34">
      <c r="A42" s="412"/>
      <c r="B42" s="273" t="s">
        <v>146</v>
      </c>
      <c r="C42" s="25" t="s">
        <v>147</v>
      </c>
      <c r="D42" s="238" t="s">
        <v>223</v>
      </c>
      <c r="E42" s="244"/>
      <c r="F42" s="244" t="s">
        <v>11</v>
      </c>
      <c r="G42" s="245"/>
      <c r="H42" s="245"/>
      <c r="I42" s="270"/>
      <c r="J42" s="246"/>
      <c r="K42" s="246"/>
      <c r="L42" s="246"/>
      <c r="M42" s="247"/>
      <c r="N42" s="263"/>
    </row>
    <row r="43" spans="1:34">
      <c r="A43" s="412"/>
      <c r="B43" s="273"/>
      <c r="C43" s="25"/>
      <c r="D43" s="238"/>
      <c r="E43" s="244"/>
      <c r="F43" s="244"/>
      <c r="G43" s="245"/>
      <c r="H43" s="245"/>
      <c r="I43" s="270"/>
      <c r="J43" s="246"/>
      <c r="K43" s="246"/>
      <c r="L43" s="246"/>
      <c r="M43" s="247"/>
      <c r="N43" s="263"/>
    </row>
    <row r="44" spans="1:34">
      <c r="A44" s="412"/>
      <c r="B44" s="273"/>
      <c r="C44" s="25"/>
      <c r="D44" s="238"/>
      <c r="E44" s="244"/>
      <c r="F44" s="244"/>
      <c r="G44" s="245"/>
      <c r="H44" s="245"/>
      <c r="I44" s="270"/>
      <c r="J44" s="246"/>
      <c r="K44" s="246"/>
      <c r="L44" s="246"/>
      <c r="M44" s="247"/>
      <c r="N44" s="263"/>
    </row>
    <row r="45" spans="1:34" ht="15.75" thickBot="1">
      <c r="A45" s="413"/>
      <c r="B45" s="274"/>
      <c r="C45" s="275"/>
      <c r="D45" s="276"/>
      <c r="E45" s="277"/>
      <c r="F45" s="277"/>
      <c r="G45" s="278"/>
      <c r="H45" s="278"/>
      <c r="I45" s="279"/>
      <c r="J45" s="280"/>
      <c r="K45" s="280"/>
      <c r="L45" s="280"/>
      <c r="M45" s="322"/>
      <c r="N45" s="281"/>
    </row>
    <row r="46" spans="1:34" s="230" customFormat="1" ht="15" customHeight="1">
      <c r="A46" s="411" t="s">
        <v>224</v>
      </c>
      <c r="B46" s="282" t="s">
        <v>153</v>
      </c>
      <c r="C46" s="283" t="s">
        <v>73</v>
      </c>
      <c r="D46" s="232" t="s">
        <v>225</v>
      </c>
      <c r="E46" s="233" t="s">
        <v>201</v>
      </c>
      <c r="F46" s="233" t="s">
        <v>11</v>
      </c>
      <c r="G46" s="234"/>
      <c r="H46" s="234"/>
      <c r="I46" s="234"/>
      <c r="J46" s="235"/>
      <c r="K46" s="237"/>
      <c r="L46" s="237"/>
      <c r="M46" s="236"/>
      <c r="N46" s="262"/>
    </row>
    <row r="47" spans="1:34" s="230" customFormat="1" ht="15" customHeight="1">
      <c r="A47" s="412"/>
      <c r="B47" s="273" t="s">
        <v>154</v>
      </c>
      <c r="C47" s="28" t="s">
        <v>155</v>
      </c>
      <c r="D47" s="238" t="s">
        <v>225</v>
      </c>
      <c r="E47" s="244" t="s">
        <v>11</v>
      </c>
      <c r="F47" s="244" t="s">
        <v>11</v>
      </c>
      <c r="G47" s="245">
        <v>45159</v>
      </c>
      <c r="H47" s="245">
        <v>45161</v>
      </c>
      <c r="I47" s="245">
        <v>45177</v>
      </c>
      <c r="J47" s="246" t="s">
        <v>205</v>
      </c>
      <c r="K47" s="248" t="s">
        <v>206</v>
      </c>
      <c r="L47" s="248"/>
      <c r="M47" s="266"/>
      <c r="N47" s="263"/>
    </row>
    <row r="48" spans="1:34" ht="15" customHeight="1">
      <c r="A48" s="412"/>
      <c r="B48" s="273" t="s">
        <v>156</v>
      </c>
      <c r="C48" s="28" t="s">
        <v>157</v>
      </c>
      <c r="D48" s="238" t="s">
        <v>225</v>
      </c>
      <c r="E48" s="244" t="s">
        <v>11</v>
      </c>
      <c r="F48" s="244" t="s">
        <v>11</v>
      </c>
      <c r="G48" s="245">
        <v>45159</v>
      </c>
      <c r="H48" s="245">
        <v>45161</v>
      </c>
      <c r="I48" s="245">
        <v>45177</v>
      </c>
      <c r="J48" s="246" t="s">
        <v>205</v>
      </c>
      <c r="K48" s="248" t="s">
        <v>221</v>
      </c>
      <c r="L48" s="248"/>
      <c r="M48" s="247"/>
      <c r="N48" s="263"/>
    </row>
    <row r="49" spans="1:14" ht="15" customHeight="1">
      <c r="A49" s="412"/>
      <c r="B49" s="273" t="s">
        <v>158</v>
      </c>
      <c r="C49" s="28" t="s">
        <v>157</v>
      </c>
      <c r="D49" s="238" t="s">
        <v>225</v>
      </c>
      <c r="E49" s="244" t="s">
        <v>11</v>
      </c>
      <c r="F49" s="244" t="s">
        <v>11</v>
      </c>
      <c r="G49" s="245">
        <v>45159</v>
      </c>
      <c r="H49" s="245">
        <v>45162</v>
      </c>
      <c r="I49" s="245">
        <v>45177</v>
      </c>
      <c r="J49" s="246" t="s">
        <v>205</v>
      </c>
      <c r="K49" s="248" t="s">
        <v>221</v>
      </c>
      <c r="L49" s="248"/>
      <c r="M49" s="247"/>
      <c r="N49" s="263"/>
    </row>
    <row r="50" spans="1:14" ht="15" customHeight="1">
      <c r="A50" s="412"/>
      <c r="B50" s="273" t="s">
        <v>159</v>
      </c>
      <c r="C50" s="28" t="s">
        <v>157</v>
      </c>
      <c r="D50" s="238" t="s">
        <v>225</v>
      </c>
      <c r="E50" s="244" t="s">
        <v>11</v>
      </c>
      <c r="F50" s="244" t="s">
        <v>11</v>
      </c>
      <c r="G50" s="245">
        <v>45159</v>
      </c>
      <c r="H50" s="245">
        <v>45161</v>
      </c>
      <c r="I50" s="245">
        <v>45177</v>
      </c>
      <c r="J50" s="246" t="s">
        <v>205</v>
      </c>
      <c r="K50" s="248" t="s">
        <v>206</v>
      </c>
      <c r="L50" s="248"/>
      <c r="M50" s="247"/>
      <c r="N50" s="263"/>
    </row>
    <row r="51" spans="1:14" ht="15" customHeight="1">
      <c r="A51" s="412"/>
      <c r="B51" s="273" t="s">
        <v>160</v>
      </c>
      <c r="C51" s="28" t="s">
        <v>73</v>
      </c>
      <c r="D51" s="238" t="s">
        <v>225</v>
      </c>
      <c r="E51" s="244" t="s">
        <v>201</v>
      </c>
      <c r="F51" s="244" t="s">
        <v>11</v>
      </c>
      <c r="G51" s="245"/>
      <c r="H51" s="245"/>
      <c r="I51" s="245"/>
      <c r="J51" s="246"/>
      <c r="K51" s="248"/>
      <c r="L51" s="248"/>
      <c r="M51" s="247"/>
      <c r="N51" s="263"/>
    </row>
    <row r="52" spans="1:14" ht="15" customHeight="1">
      <c r="A52" s="412"/>
      <c r="B52" s="323" t="s">
        <v>161</v>
      </c>
      <c r="C52" s="28" t="s">
        <v>162</v>
      </c>
      <c r="D52" s="238" t="s">
        <v>225</v>
      </c>
      <c r="E52" s="244" t="s">
        <v>11</v>
      </c>
      <c r="F52" s="244" t="s">
        <v>11</v>
      </c>
      <c r="G52" s="245">
        <v>45156</v>
      </c>
      <c r="H52" s="245">
        <v>45156</v>
      </c>
      <c r="I52" s="245"/>
      <c r="J52" s="246" t="s">
        <v>205</v>
      </c>
      <c r="K52" s="248" t="s">
        <v>221</v>
      </c>
      <c r="L52" s="248"/>
      <c r="M52" s="247"/>
      <c r="N52" s="263"/>
    </row>
    <row r="53" spans="1:14" ht="15" customHeight="1">
      <c r="A53" s="412"/>
      <c r="B53" s="284" t="s">
        <v>165</v>
      </c>
      <c r="C53" s="28" t="s">
        <v>166</v>
      </c>
      <c r="D53" s="238" t="s">
        <v>225</v>
      </c>
      <c r="E53" s="244" t="s">
        <v>11</v>
      </c>
      <c r="F53" s="244" t="s">
        <v>11</v>
      </c>
      <c r="G53" s="245">
        <v>45156</v>
      </c>
      <c r="H53" s="245">
        <v>45156</v>
      </c>
      <c r="I53" s="245">
        <v>45166</v>
      </c>
      <c r="J53" s="246" t="s">
        <v>205</v>
      </c>
      <c r="K53" s="248" t="s">
        <v>221</v>
      </c>
      <c r="L53" s="248"/>
      <c r="M53" s="247"/>
      <c r="N53" s="263"/>
    </row>
    <row r="54" spans="1:14" ht="15" customHeight="1">
      <c r="A54" s="412"/>
      <c r="B54" s="284" t="s">
        <v>167</v>
      </c>
      <c r="C54" s="28" t="s">
        <v>168</v>
      </c>
      <c r="D54" s="238" t="s">
        <v>225</v>
      </c>
      <c r="E54" s="244" t="s">
        <v>11</v>
      </c>
      <c r="F54" s="244" t="s">
        <v>11</v>
      </c>
      <c r="G54" s="245">
        <v>45166</v>
      </c>
      <c r="H54" s="245">
        <v>45168</v>
      </c>
      <c r="I54" s="245">
        <v>45177</v>
      </c>
      <c r="J54" s="246" t="s">
        <v>205</v>
      </c>
      <c r="K54" s="248" t="s">
        <v>206</v>
      </c>
      <c r="L54" s="248"/>
      <c r="M54" s="247"/>
      <c r="N54" s="263"/>
    </row>
    <row r="55" spans="1:14" ht="15" customHeight="1">
      <c r="A55" s="412"/>
      <c r="B55" s="284" t="s">
        <v>169</v>
      </c>
      <c r="C55" s="28" t="s">
        <v>170</v>
      </c>
      <c r="D55" s="238" t="s">
        <v>225</v>
      </c>
      <c r="E55" s="244" t="s">
        <v>11</v>
      </c>
      <c r="F55" s="244" t="s">
        <v>11</v>
      </c>
      <c r="G55" s="245">
        <v>45154</v>
      </c>
      <c r="H55" s="245">
        <v>45155</v>
      </c>
      <c r="I55" s="245">
        <v>45155</v>
      </c>
      <c r="J55" s="246" t="s">
        <v>205</v>
      </c>
      <c r="K55" s="248" t="s">
        <v>206</v>
      </c>
      <c r="L55" s="248"/>
      <c r="M55" s="247"/>
      <c r="N55" s="263"/>
    </row>
    <row r="56" spans="1:14" ht="15" customHeight="1">
      <c r="A56" s="414"/>
      <c r="B56" s="284" t="s">
        <v>171</v>
      </c>
      <c r="C56" s="28" t="s">
        <v>172</v>
      </c>
      <c r="D56" s="256" t="s">
        <v>225</v>
      </c>
      <c r="E56" s="244" t="s">
        <v>11</v>
      </c>
      <c r="F56" s="244" t="s">
        <v>11</v>
      </c>
      <c r="G56" s="245">
        <v>45156</v>
      </c>
      <c r="H56" s="258">
        <v>45163</v>
      </c>
      <c r="I56" s="245">
        <v>45177</v>
      </c>
      <c r="J56" s="259" t="s">
        <v>208</v>
      </c>
      <c r="K56" s="324" t="s">
        <v>206</v>
      </c>
      <c r="L56" s="324"/>
      <c r="M56" s="325"/>
      <c r="N56" s="326"/>
    </row>
    <row r="57" spans="1:14" ht="15" customHeight="1" thickBot="1">
      <c r="A57" s="413"/>
      <c r="B57" s="284"/>
      <c r="C57" s="28"/>
      <c r="D57" s="276"/>
      <c r="E57" s="278"/>
      <c r="F57" s="277"/>
      <c r="G57" s="278"/>
      <c r="H57" s="278"/>
      <c r="I57" s="278"/>
      <c r="J57" s="280"/>
      <c r="K57" s="285"/>
      <c r="L57" s="285"/>
      <c r="M57" s="286"/>
      <c r="N57" s="327"/>
    </row>
    <row r="58" spans="1:14">
      <c r="C58" s="24" t="s">
        <v>151</v>
      </c>
      <c r="G58" s="287"/>
      <c r="J58" s="30" t="s">
        <v>226</v>
      </c>
      <c r="K58" s="30" t="s">
        <v>227</v>
      </c>
    </row>
    <row r="59" spans="1:14">
      <c r="J59" s="30" t="s">
        <v>205</v>
      </c>
      <c r="K59" s="30" t="s">
        <v>228</v>
      </c>
    </row>
    <row r="60" spans="1:14">
      <c r="J60" s="30" t="s">
        <v>221</v>
      </c>
      <c r="K60" s="30" t="s">
        <v>221</v>
      </c>
    </row>
    <row r="61" spans="1:14">
      <c r="J61" s="30" t="s">
        <v>209</v>
      </c>
      <c r="K61" s="30" t="s">
        <v>206</v>
      </c>
    </row>
    <row r="62" spans="1:14">
      <c r="J62" s="30" t="s">
        <v>208</v>
      </c>
      <c r="K62" s="30" t="s">
        <v>215</v>
      </c>
    </row>
    <row r="63" spans="1:14">
      <c r="J63" s="30" t="s">
        <v>207</v>
      </c>
      <c r="K63" s="30" t="s">
        <v>229</v>
      </c>
    </row>
    <row r="68" spans="4:4">
      <c r="D68" s="288" t="s">
        <v>225</v>
      </c>
    </row>
    <row r="69" spans="4:4">
      <c r="D69" s="288" t="s">
        <v>204</v>
      </c>
    </row>
    <row r="70" spans="4:4">
      <c r="D70" s="288" t="s">
        <v>230</v>
      </c>
    </row>
    <row r="71" spans="4:4">
      <c r="D71" s="288" t="s">
        <v>200</v>
      </c>
    </row>
    <row r="72" spans="4:4">
      <c r="D72" s="288" t="s">
        <v>211</v>
      </c>
    </row>
    <row r="73" spans="4:4">
      <c r="D73" s="288" t="s">
        <v>223</v>
      </c>
    </row>
    <row r="74" spans="4:4">
      <c r="D74" s="288" t="s">
        <v>218</v>
      </c>
    </row>
  </sheetData>
  <sheetProtection formatCells="0" formatColumns="0" formatRows="0" insertColumns="0" insertHyperlinks="0" deleteColumns="0" selectLockedCells="1" sort="0"/>
  <mergeCells count="3">
    <mergeCell ref="A2:A25"/>
    <mergeCell ref="A26:A45"/>
    <mergeCell ref="A46:A57"/>
  </mergeCells>
  <dataValidations count="3">
    <dataValidation type="list" allowBlank="1" showInputMessage="1" showErrorMessage="1" sqref="J2:J57" xr:uid="{00000000-0002-0000-0200-000000000000}">
      <formula1>$J$58:$J$63</formula1>
    </dataValidation>
    <dataValidation type="list" allowBlank="1" showInputMessage="1" showErrorMessage="1" sqref="K2:K57" xr:uid="{00000000-0002-0000-0200-000001000000}">
      <formula1>$K$58:$K$63</formula1>
    </dataValidation>
    <dataValidation type="list" allowBlank="1" showInputMessage="1" showErrorMessage="1" sqref="D2:D57" xr:uid="{00000000-0002-0000-0200-000002000000}">
      <formula1>$D$68:$D$74</formula1>
    </dataValidation>
  </dataValidations>
  <printOptions horizontalCentered="1"/>
  <pageMargins left="0.5" right="0.5" top="1.35" bottom="0.25" header="0.25" footer="0"/>
  <pageSetup paperSize="5" scale="53" orientation="landscape" r:id="rId1"/>
  <headerFooter scaleWithDoc="0" alignWithMargins="0">
    <oddHeader>&amp;L&amp;"-,Bold"&amp;22CUI
Note, includes PII information&amp;C&amp;"Arial,Bold"Joint Aircraft Survivability Program Review
Red Flag
Nellis AFB, NV 
27-29 September 2022</oddHeader>
    <oddFooter>&amp;L* Subject to change&amp;RRevised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R35"/>
  <sheetViews>
    <sheetView showGridLines="0" zoomScale="90" zoomScaleNormal="90" zoomScalePageLayoutView="60" workbookViewId="0">
      <selection activeCell="F16" sqref="F16"/>
    </sheetView>
  </sheetViews>
  <sheetFormatPr defaultColWidth="9.42578125" defaultRowHeight="15"/>
  <cols>
    <col min="1" max="1" width="5.5703125" style="29" customWidth="1"/>
    <col min="2" max="2" width="6.5703125" style="31" customWidth="1"/>
    <col min="3" max="3" width="1.5703125" style="30" customWidth="1"/>
    <col min="4" max="4" width="6.5703125" style="27" customWidth="1"/>
    <col min="5" max="5" width="6.5703125" style="30" customWidth="1"/>
    <col min="6" max="6" width="71.5703125" style="24" customWidth="1"/>
    <col min="7" max="7" width="38.5703125" style="24" customWidth="1"/>
    <col min="8" max="8" width="5.5703125" style="24" customWidth="1"/>
    <col min="9" max="18" width="15.5703125" style="24" customWidth="1"/>
    <col min="19" max="16384" width="9.42578125" style="24"/>
  </cols>
  <sheetData>
    <row r="1" spans="1:18" ht="25.35" customHeight="1" thickBot="1">
      <c r="A1" s="67"/>
      <c r="B1" s="415" t="s">
        <v>231</v>
      </c>
      <c r="C1" s="415"/>
      <c r="D1" s="415"/>
      <c r="E1" s="415"/>
      <c r="F1" s="415"/>
      <c r="G1" s="415"/>
      <c r="I1" s="417" t="s">
        <v>232</v>
      </c>
      <c r="J1" s="418"/>
      <c r="K1" s="418"/>
      <c r="L1" s="418"/>
      <c r="M1" s="418"/>
      <c r="N1" s="418"/>
      <c r="O1" s="418"/>
      <c r="P1" s="418"/>
      <c r="Q1" s="418"/>
      <c r="R1" s="419"/>
    </row>
    <row r="2" spans="1:18" ht="16.5" thickBot="1">
      <c r="A2" s="66"/>
      <c r="B2" s="416" t="s">
        <v>66</v>
      </c>
      <c r="C2" s="416"/>
      <c r="D2" s="416"/>
      <c r="E2" s="393"/>
      <c r="F2" s="65" t="s">
        <v>67</v>
      </c>
      <c r="G2" s="65" t="s">
        <v>68</v>
      </c>
      <c r="H2" s="64"/>
      <c r="I2" s="106" t="s">
        <v>233</v>
      </c>
      <c r="J2" s="107" t="s">
        <v>234</v>
      </c>
      <c r="K2" s="107" t="s">
        <v>235</v>
      </c>
      <c r="L2" s="107" t="s">
        <v>236</v>
      </c>
      <c r="M2" s="107" t="s">
        <v>237</v>
      </c>
      <c r="N2" s="107" t="s">
        <v>238</v>
      </c>
      <c r="O2" s="107" t="s">
        <v>239</v>
      </c>
      <c r="P2" s="107" t="s">
        <v>240</v>
      </c>
      <c r="Q2" s="107" t="s">
        <v>241</v>
      </c>
      <c r="R2" s="108" t="s">
        <v>242</v>
      </c>
    </row>
    <row r="3" spans="1:18" ht="15" customHeight="1">
      <c r="A3" s="53"/>
      <c r="B3" s="52">
        <v>0</v>
      </c>
      <c r="C3" s="51" t="s">
        <v>70</v>
      </c>
      <c r="D3" s="50">
        <f t="shared" ref="D3:D9" si="0">B3+E3</f>
        <v>4.1666666666666664E-2</v>
      </c>
      <c r="E3" s="49">
        <v>4.1666666666666664E-2</v>
      </c>
      <c r="F3" s="130" t="s">
        <v>71</v>
      </c>
      <c r="G3" s="127"/>
      <c r="I3" s="98" t="s">
        <v>243</v>
      </c>
      <c r="J3" s="99" t="s">
        <v>244</v>
      </c>
      <c r="K3" s="99" t="s">
        <v>245</v>
      </c>
      <c r="L3" s="99" t="s">
        <v>246</v>
      </c>
      <c r="M3" s="99" t="s">
        <v>247</v>
      </c>
      <c r="N3" s="99" t="s">
        <v>248</v>
      </c>
      <c r="O3" s="99" t="s">
        <v>249</v>
      </c>
      <c r="P3" s="99" t="s">
        <v>250</v>
      </c>
      <c r="Q3" s="99" t="s">
        <v>11</v>
      </c>
      <c r="R3" s="100" t="s">
        <v>11</v>
      </c>
    </row>
    <row r="4" spans="1:18">
      <c r="A4" s="53"/>
      <c r="B4" s="52">
        <f t="shared" ref="B4:B9" si="1">D3</f>
        <v>4.1666666666666664E-2</v>
      </c>
      <c r="C4" s="51" t="s">
        <v>70</v>
      </c>
      <c r="D4" s="50">
        <f t="shared" si="0"/>
        <v>4.8611111111111105E-2</v>
      </c>
      <c r="E4" s="49">
        <v>6.9444444444444441E-3</v>
      </c>
      <c r="F4" s="131" t="s">
        <v>251</v>
      </c>
      <c r="G4" s="127" t="s">
        <v>73</v>
      </c>
      <c r="I4" s="98" t="s">
        <v>252</v>
      </c>
      <c r="J4" s="99" t="s">
        <v>253</v>
      </c>
      <c r="K4" s="99" t="s">
        <v>254</v>
      </c>
      <c r="L4" s="99" t="s">
        <v>255</v>
      </c>
      <c r="M4" s="99" t="s">
        <v>256</v>
      </c>
      <c r="N4" s="99" t="s">
        <v>257</v>
      </c>
      <c r="O4" s="99" t="s">
        <v>258</v>
      </c>
      <c r="P4" s="99" t="s">
        <v>259</v>
      </c>
      <c r="Q4" s="99" t="s">
        <v>11</v>
      </c>
      <c r="R4" s="100" t="s">
        <v>11</v>
      </c>
    </row>
    <row r="5" spans="1:18" ht="15.75" customHeight="1">
      <c r="A5" s="62"/>
      <c r="B5" s="61">
        <f t="shared" si="1"/>
        <v>4.8611111111111105E-2</v>
      </c>
      <c r="C5" s="60"/>
      <c r="D5" s="59">
        <f t="shared" si="0"/>
        <v>4.8611111111111105E-2</v>
      </c>
      <c r="E5" s="58">
        <v>0</v>
      </c>
      <c r="F5" s="57" t="s">
        <v>260</v>
      </c>
      <c r="G5" s="56" t="s">
        <v>261</v>
      </c>
      <c r="I5" s="98" t="s">
        <v>262</v>
      </c>
      <c r="J5" s="99" t="s">
        <v>263</v>
      </c>
      <c r="K5" s="99" t="s">
        <v>264</v>
      </c>
      <c r="L5" s="99" t="s">
        <v>265</v>
      </c>
      <c r="M5" s="99" t="s">
        <v>266</v>
      </c>
      <c r="N5" s="99" t="s">
        <v>267</v>
      </c>
      <c r="O5" s="99" t="s">
        <v>268</v>
      </c>
      <c r="P5" s="99" t="s">
        <v>269</v>
      </c>
      <c r="Q5" s="99" t="s">
        <v>15</v>
      </c>
      <c r="R5" s="100" t="s">
        <v>15</v>
      </c>
    </row>
    <row r="6" spans="1:18" ht="15" customHeight="1">
      <c r="A6" s="53"/>
      <c r="B6" s="52">
        <f t="shared" si="1"/>
        <v>4.8611111111111105E-2</v>
      </c>
      <c r="C6" s="51" t="s">
        <v>70</v>
      </c>
      <c r="D6" s="50">
        <f t="shared" si="0"/>
        <v>0.10416666666666666</v>
      </c>
      <c r="E6" s="49">
        <v>5.5555555555555552E-2</v>
      </c>
      <c r="F6" s="128" t="s">
        <v>270</v>
      </c>
      <c r="G6" s="26"/>
      <c r="H6" s="55"/>
      <c r="I6" s="98" t="s">
        <v>271</v>
      </c>
      <c r="J6" s="99" t="s">
        <v>272</v>
      </c>
      <c r="K6" s="99" t="s">
        <v>273</v>
      </c>
      <c r="L6" s="99" t="s">
        <v>274</v>
      </c>
      <c r="M6" s="99" t="s">
        <v>275</v>
      </c>
      <c r="N6" s="99" t="s">
        <v>276</v>
      </c>
      <c r="O6" s="99" t="s">
        <v>277</v>
      </c>
      <c r="P6" s="99" t="s">
        <v>278</v>
      </c>
      <c r="Q6" s="99" t="s">
        <v>11</v>
      </c>
      <c r="R6" s="100" t="s">
        <v>15</v>
      </c>
    </row>
    <row r="7" spans="1:18" ht="15.75">
      <c r="A7" s="48"/>
      <c r="B7" s="47">
        <f t="shared" si="1"/>
        <v>0.10416666666666666</v>
      </c>
      <c r="C7" s="46" t="s">
        <v>70</v>
      </c>
      <c r="D7" s="45">
        <f t="shared" si="0"/>
        <v>0.11458333333333333</v>
      </c>
      <c r="E7" s="44">
        <v>1.0416666666666666E-2</v>
      </c>
      <c r="F7" s="71" t="s">
        <v>76</v>
      </c>
      <c r="G7" s="54"/>
      <c r="H7" s="34"/>
      <c r="I7" s="98" t="s">
        <v>279</v>
      </c>
      <c r="J7" s="99" t="s">
        <v>280</v>
      </c>
      <c r="K7" s="99" t="s">
        <v>281</v>
      </c>
      <c r="L7" s="99" t="s">
        <v>282</v>
      </c>
      <c r="M7" s="99" t="s">
        <v>283</v>
      </c>
      <c r="N7" s="99" t="s">
        <v>284</v>
      </c>
      <c r="O7" s="99" t="s">
        <v>285</v>
      </c>
      <c r="P7" s="99" t="s">
        <v>286</v>
      </c>
      <c r="Q7" s="99" t="s">
        <v>11</v>
      </c>
      <c r="R7" s="100" t="s">
        <v>11</v>
      </c>
    </row>
    <row r="8" spans="1:18">
      <c r="A8" s="53"/>
      <c r="B8" s="52">
        <f t="shared" si="1"/>
        <v>0.11458333333333333</v>
      </c>
      <c r="C8" s="51" t="s">
        <v>70</v>
      </c>
      <c r="D8" s="50">
        <f t="shared" si="0"/>
        <v>0.1701388888888889</v>
      </c>
      <c r="E8" s="49">
        <v>5.5555555555555552E-2</v>
      </c>
      <c r="F8" s="128" t="s">
        <v>270</v>
      </c>
      <c r="G8" s="26"/>
      <c r="I8" s="98" t="s">
        <v>287</v>
      </c>
      <c r="J8" s="99" t="s">
        <v>288</v>
      </c>
      <c r="K8" s="99" t="s">
        <v>289</v>
      </c>
      <c r="L8" s="99" t="s">
        <v>290</v>
      </c>
      <c r="M8" s="99" t="s">
        <v>291</v>
      </c>
      <c r="N8" s="99" t="s">
        <v>292</v>
      </c>
      <c r="O8" s="99" t="s">
        <v>293</v>
      </c>
      <c r="P8" s="99" t="s">
        <v>294</v>
      </c>
      <c r="Q8" s="99" t="s">
        <v>11</v>
      </c>
      <c r="R8" s="100" t="s">
        <v>11</v>
      </c>
    </row>
    <row r="9" spans="1:18" s="27" customFormat="1" ht="15.75" customHeight="1">
      <c r="A9" s="48"/>
      <c r="B9" s="47">
        <f t="shared" si="1"/>
        <v>0.1701388888888889</v>
      </c>
      <c r="C9" s="46" t="s">
        <v>70</v>
      </c>
      <c r="D9" s="45">
        <f t="shared" si="0"/>
        <v>0.1736111111111111</v>
      </c>
      <c r="E9" s="44">
        <v>3.472222222222222E-3</v>
      </c>
      <c r="F9" s="43" t="s">
        <v>116</v>
      </c>
      <c r="G9" s="42"/>
      <c r="H9" s="41"/>
      <c r="I9" s="98" t="s">
        <v>295</v>
      </c>
      <c r="J9" s="99" t="s">
        <v>296</v>
      </c>
      <c r="K9" s="99" t="s">
        <v>281</v>
      </c>
      <c r="L9" s="99" t="s">
        <v>297</v>
      </c>
      <c r="M9" s="99" t="s">
        <v>298</v>
      </c>
      <c r="N9" s="99" t="s">
        <v>299</v>
      </c>
      <c r="O9" s="99" t="s">
        <v>300</v>
      </c>
      <c r="P9" s="99" t="s">
        <v>301</v>
      </c>
      <c r="Q9" s="99" t="s">
        <v>11</v>
      </c>
      <c r="R9" s="100" t="s">
        <v>11</v>
      </c>
    </row>
    <row r="10" spans="1:18" s="27" customFormat="1">
      <c r="A10" s="35"/>
      <c r="B10" s="37"/>
      <c r="C10" s="40"/>
      <c r="D10" s="40"/>
      <c r="E10" s="40"/>
      <c r="F10" s="40"/>
      <c r="G10" s="39"/>
      <c r="I10" s="98" t="s">
        <v>302</v>
      </c>
      <c r="J10" s="99" t="s">
        <v>303</v>
      </c>
      <c r="K10" s="99" t="s">
        <v>304</v>
      </c>
      <c r="L10" s="99" t="s">
        <v>305</v>
      </c>
      <c r="M10" s="99" t="s">
        <v>306</v>
      </c>
      <c r="N10" s="99" t="s">
        <v>307</v>
      </c>
      <c r="O10" s="99" t="s">
        <v>308</v>
      </c>
      <c r="P10" s="99" t="s">
        <v>309</v>
      </c>
      <c r="Q10" s="99" t="s">
        <v>11</v>
      </c>
      <c r="R10" s="100" t="s">
        <v>15</v>
      </c>
    </row>
    <row r="11" spans="1:18">
      <c r="A11" s="38"/>
      <c r="B11" s="27" t="s">
        <v>310</v>
      </c>
      <c r="C11" s="36"/>
      <c r="D11" s="37"/>
      <c r="E11" s="36"/>
      <c r="F11" s="35"/>
      <c r="G11" s="34"/>
      <c r="I11" s="98" t="s">
        <v>311</v>
      </c>
      <c r="J11" s="99" t="s">
        <v>312</v>
      </c>
      <c r="K11" s="99" t="s">
        <v>313</v>
      </c>
      <c r="L11" s="99" t="s">
        <v>314</v>
      </c>
      <c r="M11" s="99" t="s">
        <v>315</v>
      </c>
      <c r="N11" s="99" t="s">
        <v>316</v>
      </c>
      <c r="O11" s="99" t="s">
        <v>317</v>
      </c>
      <c r="P11" s="99" t="s">
        <v>318</v>
      </c>
      <c r="Q11" s="99" t="s">
        <v>11</v>
      </c>
      <c r="R11" s="100" t="s">
        <v>11</v>
      </c>
    </row>
    <row r="12" spans="1:18" ht="15" customHeight="1">
      <c r="A12" s="33"/>
      <c r="B12" s="27" t="s">
        <v>319</v>
      </c>
      <c r="I12" s="98" t="s">
        <v>320</v>
      </c>
      <c r="J12" s="99" t="s">
        <v>321</v>
      </c>
      <c r="K12" s="99" t="s">
        <v>322</v>
      </c>
      <c r="L12" s="99" t="s">
        <v>323</v>
      </c>
      <c r="M12" s="99" t="s">
        <v>324</v>
      </c>
      <c r="N12" s="99" t="s">
        <v>325</v>
      </c>
      <c r="O12" s="99" t="s">
        <v>326</v>
      </c>
      <c r="P12" s="99" t="s">
        <v>327</v>
      </c>
      <c r="Q12" s="99" t="s">
        <v>15</v>
      </c>
      <c r="R12" s="100" t="s">
        <v>11</v>
      </c>
    </row>
    <row r="13" spans="1:18" ht="15" customHeight="1">
      <c r="F13" s="32"/>
      <c r="I13" s="98" t="s">
        <v>328</v>
      </c>
      <c r="J13" s="99" t="s">
        <v>329</v>
      </c>
      <c r="K13" s="99" t="s">
        <v>330</v>
      </c>
      <c r="L13" s="99" t="s">
        <v>331</v>
      </c>
      <c r="M13" s="99" t="s">
        <v>332</v>
      </c>
      <c r="N13" s="99" t="s">
        <v>333</v>
      </c>
      <c r="O13" s="99" t="s">
        <v>334</v>
      </c>
      <c r="P13" s="99" t="s">
        <v>335</v>
      </c>
      <c r="Q13" s="99" t="s">
        <v>11</v>
      </c>
      <c r="R13" s="100" t="s">
        <v>11</v>
      </c>
    </row>
    <row r="14" spans="1:18" ht="15" customHeight="1">
      <c r="I14" s="98" t="s">
        <v>336</v>
      </c>
      <c r="J14" s="99" t="s">
        <v>337</v>
      </c>
      <c r="K14" s="99" t="s">
        <v>338</v>
      </c>
      <c r="L14" s="99" t="s">
        <v>339</v>
      </c>
      <c r="M14" s="99" t="s">
        <v>340</v>
      </c>
      <c r="N14" s="99" t="s">
        <v>341</v>
      </c>
      <c r="O14" s="99" t="s">
        <v>342</v>
      </c>
      <c r="P14" s="99" t="s">
        <v>343</v>
      </c>
      <c r="Q14" s="99" t="s">
        <v>11</v>
      </c>
      <c r="R14" s="100" t="s">
        <v>11</v>
      </c>
    </row>
    <row r="15" spans="1:18" ht="15.75" customHeight="1">
      <c r="I15" s="98" t="s">
        <v>344</v>
      </c>
      <c r="J15" s="99" t="s">
        <v>345</v>
      </c>
      <c r="K15" s="99" t="s">
        <v>57</v>
      </c>
      <c r="L15" s="99" t="s">
        <v>346</v>
      </c>
      <c r="M15" s="99" t="s">
        <v>275</v>
      </c>
      <c r="N15" s="99" t="s">
        <v>347</v>
      </c>
      <c r="O15" s="99" t="s">
        <v>348</v>
      </c>
      <c r="P15" s="99" t="s">
        <v>349</v>
      </c>
      <c r="Q15" s="99" t="s">
        <v>11</v>
      </c>
      <c r="R15" s="100" t="s">
        <v>11</v>
      </c>
    </row>
    <row r="16" spans="1:18">
      <c r="I16" s="98" t="s">
        <v>350</v>
      </c>
      <c r="J16" s="99" t="s">
        <v>351</v>
      </c>
      <c r="K16" s="99" t="s">
        <v>352</v>
      </c>
      <c r="L16" s="99" t="s">
        <v>353</v>
      </c>
      <c r="M16" s="99" t="s">
        <v>354</v>
      </c>
      <c r="N16" s="99" t="s">
        <v>355</v>
      </c>
      <c r="O16" s="99" t="s">
        <v>356</v>
      </c>
      <c r="P16" s="99" t="s">
        <v>357</v>
      </c>
      <c r="Q16" s="99" t="s">
        <v>11</v>
      </c>
      <c r="R16" s="100" t="s">
        <v>11</v>
      </c>
    </row>
    <row r="17" spans="9:18">
      <c r="I17" s="98" t="s">
        <v>358</v>
      </c>
      <c r="J17" s="99" t="s">
        <v>359</v>
      </c>
      <c r="K17" s="99" t="s">
        <v>360</v>
      </c>
      <c r="L17" s="99" t="s">
        <v>361</v>
      </c>
      <c r="M17" s="99" t="s">
        <v>362</v>
      </c>
      <c r="N17" s="99" t="s">
        <v>363</v>
      </c>
      <c r="O17" s="99" t="s">
        <v>364</v>
      </c>
      <c r="P17" s="99" t="s">
        <v>365</v>
      </c>
      <c r="Q17" s="99" t="s">
        <v>15</v>
      </c>
      <c r="R17" s="100" t="s">
        <v>11</v>
      </c>
    </row>
    <row r="18" spans="9:18">
      <c r="I18" s="98" t="s">
        <v>366</v>
      </c>
      <c r="J18" s="99" t="s">
        <v>367</v>
      </c>
      <c r="K18" s="99" t="s">
        <v>368</v>
      </c>
      <c r="L18" s="99" t="s">
        <v>361</v>
      </c>
      <c r="M18" s="99" t="s">
        <v>369</v>
      </c>
      <c r="N18" s="99" t="s">
        <v>370</v>
      </c>
      <c r="O18" s="99" t="s">
        <v>371</v>
      </c>
      <c r="P18" s="99" t="s">
        <v>372</v>
      </c>
      <c r="Q18" s="99" t="s">
        <v>11</v>
      </c>
      <c r="R18" s="100" t="s">
        <v>15</v>
      </c>
    </row>
    <row r="19" spans="9:18">
      <c r="I19" s="98" t="s">
        <v>373</v>
      </c>
      <c r="J19" s="99" t="s">
        <v>374</v>
      </c>
      <c r="K19" s="99" t="s">
        <v>375</v>
      </c>
      <c r="L19" s="99" t="s">
        <v>376</v>
      </c>
      <c r="M19" s="99" t="s">
        <v>377</v>
      </c>
      <c r="N19" s="99" t="s">
        <v>378</v>
      </c>
      <c r="O19" s="99" t="s">
        <v>379</v>
      </c>
      <c r="P19" s="99" t="s">
        <v>380</v>
      </c>
      <c r="Q19" s="99" t="s">
        <v>11</v>
      </c>
      <c r="R19" s="100" t="s">
        <v>11</v>
      </c>
    </row>
    <row r="20" spans="9:18">
      <c r="I20" s="98" t="s">
        <v>381</v>
      </c>
      <c r="J20" s="99" t="s">
        <v>382</v>
      </c>
      <c r="K20" s="99" t="s">
        <v>383</v>
      </c>
      <c r="L20" s="99" t="s">
        <v>384</v>
      </c>
      <c r="M20" s="99" t="s">
        <v>385</v>
      </c>
      <c r="N20" s="99" t="s">
        <v>386</v>
      </c>
      <c r="O20" s="99" t="s">
        <v>387</v>
      </c>
      <c r="P20" s="99" t="s">
        <v>388</v>
      </c>
      <c r="Q20" s="99" t="s">
        <v>11</v>
      </c>
      <c r="R20" s="100" t="s">
        <v>11</v>
      </c>
    </row>
    <row r="21" spans="9:18">
      <c r="I21" s="98" t="s">
        <v>389</v>
      </c>
      <c r="J21" s="99" t="s">
        <v>390</v>
      </c>
      <c r="K21" s="99" t="s">
        <v>10</v>
      </c>
      <c r="L21" s="99" t="s">
        <v>391</v>
      </c>
      <c r="M21" s="99" t="s">
        <v>377</v>
      </c>
      <c r="N21" s="99" t="s">
        <v>392</v>
      </c>
      <c r="O21" s="99" t="s">
        <v>393</v>
      </c>
      <c r="P21" s="99" t="s">
        <v>394</v>
      </c>
      <c r="Q21" s="99" t="s">
        <v>11</v>
      </c>
      <c r="R21" s="100" t="s">
        <v>11</v>
      </c>
    </row>
    <row r="22" spans="9:18">
      <c r="I22" s="98" t="s">
        <v>395</v>
      </c>
      <c r="J22" s="99" t="s">
        <v>396</v>
      </c>
      <c r="K22" s="99" t="s">
        <v>397</v>
      </c>
      <c r="L22" s="99" t="s">
        <v>398</v>
      </c>
      <c r="M22" s="99" t="s">
        <v>306</v>
      </c>
      <c r="N22" s="99" t="s">
        <v>399</v>
      </c>
      <c r="O22" s="99" t="s">
        <v>400</v>
      </c>
      <c r="P22" s="99" t="s">
        <v>401</v>
      </c>
      <c r="Q22" s="99" t="s">
        <v>11</v>
      </c>
      <c r="R22" s="100" t="s">
        <v>11</v>
      </c>
    </row>
    <row r="23" spans="9:18">
      <c r="I23" s="98" t="s">
        <v>225</v>
      </c>
      <c r="J23" s="99" t="s">
        <v>402</v>
      </c>
      <c r="K23" s="99" t="s">
        <v>403</v>
      </c>
      <c r="L23" s="99" t="s">
        <v>404</v>
      </c>
      <c r="M23" s="99" t="s">
        <v>247</v>
      </c>
      <c r="N23" s="99" t="s">
        <v>405</v>
      </c>
      <c r="O23" s="99" t="s">
        <v>406</v>
      </c>
      <c r="P23" s="99" t="s">
        <v>407</v>
      </c>
      <c r="Q23" s="99" t="s">
        <v>11</v>
      </c>
      <c r="R23" s="100" t="s">
        <v>11</v>
      </c>
    </row>
    <row r="24" spans="9:18">
      <c r="I24" s="98" t="s">
        <v>408</v>
      </c>
      <c r="J24" s="99" t="s">
        <v>409</v>
      </c>
      <c r="K24" s="99" t="s">
        <v>410</v>
      </c>
      <c r="L24" s="99" t="s">
        <v>411</v>
      </c>
      <c r="M24" s="99" t="s">
        <v>412</v>
      </c>
      <c r="N24" s="99" t="s">
        <v>413</v>
      </c>
      <c r="O24" s="99" t="s">
        <v>414</v>
      </c>
      <c r="P24" s="99" t="s">
        <v>415</v>
      </c>
      <c r="Q24" s="99" t="s">
        <v>11</v>
      </c>
      <c r="R24" s="100" t="s">
        <v>11</v>
      </c>
    </row>
    <row r="25" spans="9:18">
      <c r="I25" s="98" t="s">
        <v>416</v>
      </c>
      <c r="J25" s="99" t="s">
        <v>417</v>
      </c>
      <c r="K25" s="99" t="s">
        <v>418</v>
      </c>
      <c r="L25" s="99" t="s">
        <v>419</v>
      </c>
      <c r="M25" s="99" t="s">
        <v>420</v>
      </c>
      <c r="N25" s="99" t="s">
        <v>421</v>
      </c>
      <c r="O25" s="99" t="s">
        <v>422</v>
      </c>
      <c r="P25" s="99" t="s">
        <v>423</v>
      </c>
      <c r="Q25" s="99" t="s">
        <v>11</v>
      </c>
      <c r="R25" s="100" t="s">
        <v>11</v>
      </c>
    </row>
    <row r="26" spans="9:18">
      <c r="I26" s="98" t="s">
        <v>424</v>
      </c>
      <c r="J26" s="99" t="s">
        <v>425</v>
      </c>
      <c r="K26" s="99" t="s">
        <v>426</v>
      </c>
      <c r="L26" s="99" t="s">
        <v>427</v>
      </c>
      <c r="M26" s="99" t="s">
        <v>428</v>
      </c>
      <c r="N26" s="99" t="s">
        <v>429</v>
      </c>
      <c r="O26" s="99" t="s">
        <v>430</v>
      </c>
      <c r="P26" s="99" t="s">
        <v>431</v>
      </c>
      <c r="Q26" s="99" t="s">
        <v>15</v>
      </c>
      <c r="R26" s="100" t="s">
        <v>11</v>
      </c>
    </row>
    <row r="27" spans="9:18">
      <c r="I27" s="98" t="s">
        <v>432</v>
      </c>
      <c r="J27" s="99" t="s">
        <v>433</v>
      </c>
      <c r="K27" s="99" t="s">
        <v>434</v>
      </c>
      <c r="L27" s="99" t="s">
        <v>435</v>
      </c>
      <c r="M27" s="99" t="s">
        <v>436</v>
      </c>
      <c r="N27" s="99" t="s">
        <v>437</v>
      </c>
      <c r="O27" s="99" t="s">
        <v>438</v>
      </c>
      <c r="P27" s="99" t="s">
        <v>439</v>
      </c>
      <c r="Q27" s="99" t="s">
        <v>11</v>
      </c>
      <c r="R27" s="100" t="s">
        <v>11</v>
      </c>
    </row>
    <row r="28" spans="9:18">
      <c r="I28" s="98" t="s">
        <v>440</v>
      </c>
      <c r="J28" s="99" t="s">
        <v>441</v>
      </c>
      <c r="K28" s="99" t="s">
        <v>442</v>
      </c>
      <c r="L28" s="99" t="s">
        <v>443</v>
      </c>
      <c r="M28" s="99" t="s">
        <v>444</v>
      </c>
      <c r="N28" s="99" t="s">
        <v>445</v>
      </c>
      <c r="O28" s="99" t="s">
        <v>446</v>
      </c>
      <c r="P28" s="99" t="s">
        <v>447</v>
      </c>
      <c r="Q28" s="99" t="s">
        <v>11</v>
      </c>
      <c r="R28" s="100" t="s">
        <v>11</v>
      </c>
    </row>
    <row r="29" spans="9:18">
      <c r="I29" s="98" t="s">
        <v>448</v>
      </c>
      <c r="J29" s="99" t="s">
        <v>449</v>
      </c>
      <c r="K29" s="99" t="s">
        <v>450</v>
      </c>
      <c r="L29" s="99" t="s">
        <v>451</v>
      </c>
      <c r="M29" s="99" t="s">
        <v>452</v>
      </c>
      <c r="N29" s="99" t="s">
        <v>453</v>
      </c>
      <c r="O29" s="99" t="s">
        <v>454</v>
      </c>
      <c r="P29" s="99" t="s">
        <v>455</v>
      </c>
      <c r="Q29" s="99" t="s">
        <v>11</v>
      </c>
      <c r="R29" s="100" t="s">
        <v>11</v>
      </c>
    </row>
    <row r="30" spans="9:18">
      <c r="I30" s="98" t="s">
        <v>456</v>
      </c>
      <c r="J30" s="99" t="s">
        <v>457</v>
      </c>
      <c r="K30" s="99" t="s">
        <v>434</v>
      </c>
      <c r="L30" s="99" t="s">
        <v>458</v>
      </c>
      <c r="M30" s="99" t="s">
        <v>459</v>
      </c>
      <c r="N30" s="99" t="s">
        <v>460</v>
      </c>
      <c r="O30" s="99" t="s">
        <v>461</v>
      </c>
      <c r="P30" s="99" t="s">
        <v>462</v>
      </c>
      <c r="Q30" s="99" t="s">
        <v>11</v>
      </c>
      <c r="R30" s="100" t="s">
        <v>11</v>
      </c>
    </row>
    <row r="31" spans="9:18">
      <c r="I31" s="98" t="s">
        <v>463</v>
      </c>
      <c r="J31" s="99" t="s">
        <v>464</v>
      </c>
      <c r="K31" s="99" t="s">
        <v>368</v>
      </c>
      <c r="L31" s="99" t="s">
        <v>465</v>
      </c>
      <c r="M31" s="99" t="s">
        <v>466</v>
      </c>
      <c r="N31" s="99" t="s">
        <v>467</v>
      </c>
      <c r="O31" s="99" t="s">
        <v>468</v>
      </c>
      <c r="P31" s="99" t="s">
        <v>469</v>
      </c>
      <c r="Q31" s="99" t="s">
        <v>11</v>
      </c>
      <c r="R31" s="100" t="s">
        <v>11</v>
      </c>
    </row>
    <row r="32" spans="9:18">
      <c r="I32" s="98" t="s">
        <v>470</v>
      </c>
      <c r="J32" s="99" t="s">
        <v>471</v>
      </c>
      <c r="K32" s="99" t="s">
        <v>264</v>
      </c>
      <c r="L32" s="99" t="s">
        <v>472</v>
      </c>
      <c r="M32" s="99" t="s">
        <v>473</v>
      </c>
      <c r="N32" s="99" t="s">
        <v>474</v>
      </c>
      <c r="O32" s="99" t="s">
        <v>475</v>
      </c>
      <c r="P32" s="99" t="s">
        <v>476</v>
      </c>
      <c r="Q32" s="99" t="s">
        <v>11</v>
      </c>
      <c r="R32" s="100" t="s">
        <v>11</v>
      </c>
    </row>
    <row r="33" spans="9:18">
      <c r="I33" s="98" t="s">
        <v>477</v>
      </c>
      <c r="J33" s="99" t="s">
        <v>478</v>
      </c>
      <c r="K33" s="99" t="s">
        <v>479</v>
      </c>
      <c r="L33" s="99" t="s">
        <v>480</v>
      </c>
      <c r="M33" s="99" t="s">
        <v>481</v>
      </c>
      <c r="N33" s="99" t="s">
        <v>482</v>
      </c>
      <c r="O33" s="99" t="s">
        <v>483</v>
      </c>
      <c r="P33" s="99" t="s">
        <v>484</v>
      </c>
      <c r="Q33" s="99" t="s">
        <v>11</v>
      </c>
      <c r="R33" s="100" t="s">
        <v>11</v>
      </c>
    </row>
    <row r="34" spans="9:18">
      <c r="I34" s="98" t="s">
        <v>485</v>
      </c>
      <c r="J34" s="99" t="s">
        <v>486</v>
      </c>
      <c r="K34" s="99" t="s">
        <v>487</v>
      </c>
      <c r="L34" s="99" t="s">
        <v>488</v>
      </c>
      <c r="M34" s="99" t="s">
        <v>481</v>
      </c>
      <c r="N34" s="99" t="s">
        <v>489</v>
      </c>
      <c r="O34" s="99" t="s">
        <v>490</v>
      </c>
      <c r="P34" s="99" t="s">
        <v>491</v>
      </c>
      <c r="Q34" s="99" t="s">
        <v>11</v>
      </c>
      <c r="R34" s="100" t="s">
        <v>11</v>
      </c>
    </row>
    <row r="35" spans="9:18" ht="15.75" thickBot="1">
      <c r="I35" s="101" t="s">
        <v>492</v>
      </c>
      <c r="J35" s="102" t="s">
        <v>493</v>
      </c>
      <c r="K35" s="102" t="s">
        <v>494</v>
      </c>
      <c r="L35" s="102" t="s">
        <v>495</v>
      </c>
      <c r="M35" s="102" t="s">
        <v>283</v>
      </c>
      <c r="N35" s="102" t="s">
        <v>496</v>
      </c>
      <c r="O35" s="102" t="s">
        <v>497</v>
      </c>
      <c r="P35" s="102" t="s">
        <v>498</v>
      </c>
      <c r="Q35" s="102" t="s">
        <v>11</v>
      </c>
      <c r="R35" s="103" t="s">
        <v>15</v>
      </c>
    </row>
  </sheetData>
  <mergeCells count="3">
    <mergeCell ref="B1:G1"/>
    <mergeCell ref="B2:D2"/>
    <mergeCell ref="I1:R1"/>
  </mergeCells>
  <printOptions horizontalCentered="1"/>
  <pageMargins left="0.5" right="0.5" top="1.1000000000000001" bottom="0.25" header="0.25" footer="0"/>
  <pageSetup scale="89" orientation="landscape" r:id="rId1"/>
  <headerFooter scaleWithDoc="0" alignWithMargins="0">
    <oddHeader>&amp;C&amp;"Arial,Bold"Joint Aircraft Survivability Program Review
Dougherty Conference Center
Offutt AFB, Nebraska 
19-21 October 2021</oddHeader>
    <oddFooter>&amp;L* Subject to change&amp;RRevised 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34E8A3D8D1474A8F7BE65EE446FEC3" ma:contentTypeVersion="17" ma:contentTypeDescription="Create a new document." ma:contentTypeScope="" ma:versionID="2e20545c4d3ea1ca723ac36380e06c6f">
  <xsd:schema xmlns:xsd="http://www.w3.org/2001/XMLSchema" xmlns:xs="http://www.w3.org/2001/XMLSchema" xmlns:p="http://schemas.microsoft.com/office/2006/metadata/properties" xmlns:ns1="http://schemas.microsoft.com/sharepoint/v3" xmlns:ns2="107ea3ff-ebed-4698-b54c-04cca22f4541" xmlns:ns3="c0b35ff1-7057-4f7f-938b-8d6f3e01998d" xmlns:ns4="e7b817d9-e681-415c-b2e6-412662f60ae0" targetNamespace="http://schemas.microsoft.com/office/2006/metadata/properties" ma:root="true" ma:fieldsID="5685dbb10cb411ec9a9b32ce37e0ae36" ns1:_="" ns2:_="" ns3:_="" ns4:_="">
    <xsd:import namespace="http://schemas.microsoft.com/sharepoint/v3"/>
    <xsd:import namespace="107ea3ff-ebed-4698-b54c-04cca22f4541"/>
    <xsd:import namespace="c0b35ff1-7057-4f7f-938b-8d6f3e01998d"/>
    <xsd:import namespace="e7b817d9-e681-415c-b2e6-412662f60ae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4:FY" minOccurs="0"/>
                <xsd:element ref="ns4:CY" minOccurs="0"/>
                <xsd:element ref="ns4:Correspondence_x0020_Type" minOccurs="0"/>
                <xsd:element ref="ns4:Topic" minOccurs="0"/>
                <xsd:element ref="ns4:Status" minOccurs="0"/>
                <xsd:element ref="ns4:GTC_x0020_Status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ea3ff-ebed-4698-b54c-04cca22f45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35ff1-7057-4f7f-938b-8d6f3e01998d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817d9-e681-415c-b2e6-412662f60ae0" elementFormDefault="qualified">
    <xsd:import namespace="http://schemas.microsoft.com/office/2006/documentManagement/types"/>
    <xsd:import namespace="http://schemas.microsoft.com/office/infopath/2007/PartnerControls"/>
    <xsd:element name="FY" ma:index="15" nillable="true" ma:displayName="FY" ma:default="FY22" ma:description="Select FY of Correspondence" ma:format="Dropdown" ma:internalName="FY">
      <xsd:simpleType>
        <xsd:restriction base="dms:Choice">
          <xsd:enumeration value="FY05"/>
          <xsd:enumeration value="FY06"/>
          <xsd:enumeration value="FY07"/>
          <xsd:enumeration value="FY08"/>
          <xsd:enumeration value="FY09"/>
          <xsd:enumeration value="FY10"/>
          <xsd:enumeration value="FY11"/>
          <xsd:enumeration value="FY12"/>
          <xsd:enumeration value="FY13"/>
          <xsd:enumeration value="FY14"/>
          <xsd:enumeration value="FY15"/>
          <xsd:enumeration value="FY16"/>
          <xsd:enumeration value="FY17"/>
          <xsd:enumeration value="FY18"/>
          <xsd:enumeration value="FY19"/>
          <xsd:enumeration value="FY20"/>
          <xsd:enumeration value="FY21"/>
          <xsd:enumeration value="FY22"/>
          <xsd:enumeration value="FY23"/>
        </xsd:restriction>
      </xsd:simpleType>
    </xsd:element>
    <xsd:element name="CY" ma:index="16" nillable="true" ma:displayName="CY" ma:default="2022" ma:description="Calendar year of correspondence" ma:format="Dropdown" ma:internalName="CY">
      <xsd:simpleType>
        <xsd:restriction base="dms:Choice"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</xsd:restriction>
      </xsd:simpleType>
    </xsd:element>
    <xsd:element name="Correspondence_x0020_Type" ma:index="17" nillable="true" ma:displayName="Correspondence Type" ma:description="What type of correspondence" ma:format="Dropdown" ma:internalName="Correspondence_x0020_Type">
      <xsd:simpleType>
        <xsd:restriction base="dms:Choice">
          <xsd:enumeration value="Letter of Appreciation"/>
          <xsd:enumeration value="Memorandum of Understanding"/>
          <xsd:enumeration value="Memorandum of Agreement"/>
          <xsd:enumeration value="Request for Information"/>
        </xsd:restriction>
      </xsd:simpleType>
    </xsd:element>
    <xsd:element name="Topic" ma:index="18" nillable="true" ma:displayName="Topic" ma:default="Travel Approval" ma:format="Dropdown" ma:internalName="Topic">
      <xsd:simpleType>
        <xsd:union memberTypes="dms:Text">
          <xsd:simpleType>
            <xsd:restriction base="dms:Choice">
              <xsd:enumeration value="Travel Approval"/>
            </xsd:restriction>
          </xsd:simpleType>
        </xsd:union>
      </xsd:simpleType>
    </xsd:element>
    <xsd:element name="Status" ma:index="19" nillable="true" ma:displayName="Status" ma:format="Dropdown" ma:internalName="Status">
      <xsd:simpleType>
        <xsd:restriction base="dms:Choice">
          <xsd:enumeration value="Draft"/>
          <xsd:enumeration value="Review"/>
          <xsd:enumeration value="Final"/>
          <xsd:enumeration value="Signed"/>
        </xsd:restriction>
      </xsd:simpleType>
    </xsd:element>
    <xsd:element name="GTC_x0020_Status" ma:index="20" nillable="true" ma:displayName="GTC Status" ma:default="Draft" ma:format="RadioButtons" ma:internalName="GTC_x0020_Status">
      <xsd:simpleType>
        <xsd:restriction base="dms:Choice">
          <xsd:enumeration value="Draft"/>
          <xsd:enumeration value="Final"/>
          <xsd:enumeration value="Signed"/>
        </xsd:restriction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c0b35ff1-7057-4f7f-938b-8d6f3e01998d">J6NRMZW43VX4-1813105658-28658</_dlc_DocId>
    <_dlc_DocIdUrl xmlns="c0b35ff1-7057-4f7f-938b-8d6f3e01998d">
      <Url>https://dod365.sharepoint-mil.us/sites/osd-dote-ext/jasp/jaspo/_layouts/15/DocIdRedir.aspx?ID=J6NRMZW43VX4-1813105658-28658</Url>
      <Description>J6NRMZW43VX4-1813105658-28658</Description>
    </_dlc_DocIdUrl>
    <CY xmlns="e7b817d9-e681-415c-b2e6-412662f60ae0">2022</CY>
    <FY xmlns="e7b817d9-e681-415c-b2e6-412662f60ae0">FY22</FY>
    <Correspondence_x0020_Type xmlns="e7b817d9-e681-415c-b2e6-412662f60ae0" xsi:nil="true"/>
    <Topic xmlns="e7b817d9-e681-415c-b2e6-412662f60ae0">Travel Approval</Topic>
    <Status xmlns="e7b817d9-e681-415c-b2e6-412662f60ae0" xsi:nil="true"/>
    <GTC_x0020_Status xmlns="e7b817d9-e681-415c-b2e6-412662f60ae0">Draft</GTC_x0020_Statu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1B11C1C-73D2-4162-8136-D340FE8C1832}"/>
</file>

<file path=customXml/itemProps2.xml><?xml version="1.0" encoding="utf-8"?>
<ds:datastoreItem xmlns:ds="http://schemas.openxmlformats.org/officeDocument/2006/customXml" ds:itemID="{1429DDD1-FD05-4C0A-9588-667F4D6DA3F2}"/>
</file>

<file path=customXml/itemProps3.xml><?xml version="1.0" encoding="utf-8"?>
<ds:datastoreItem xmlns:ds="http://schemas.openxmlformats.org/officeDocument/2006/customXml" ds:itemID="{D4840DFA-2AB1-46A4-B0AC-C6B5381CD6BF}"/>
</file>

<file path=customXml/itemProps4.xml><?xml version="1.0" encoding="utf-8"?>
<ds:datastoreItem xmlns:ds="http://schemas.openxmlformats.org/officeDocument/2006/customXml" ds:itemID="{56C8B4CF-F87C-46A8-A50E-0BA758C0C9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Harrell</dc:creator>
  <cp:keywords/>
  <dc:description/>
  <cp:lastModifiedBy>Lindell, Dennis S CIV USARMY DEVCOM AVMC (USA)</cp:lastModifiedBy>
  <cp:revision/>
  <dcterms:created xsi:type="dcterms:W3CDTF">2021-07-12T13:47:29Z</dcterms:created>
  <dcterms:modified xsi:type="dcterms:W3CDTF">2023-09-13T18:00:54Z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0x0101001D34E8A3D8D1474A8F7BE65EE446FEC3</vt:lpwstr>
  </property>
  <property fmtid="{D5CDD505-2E9C-101B-9397-08002B2CF9AE}" pid="3" name="_dlc_DocIdItemGuid">
    <vt:lpwstr>d35a34d5-dd73-40b8-a7ce-c69e781ddc2a</vt:lpwstr>
  </property>
</Properties>
</file>